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<sst xmlns="http://schemas.openxmlformats.org/spreadsheetml/2006/main" count="140" uniqueCount="74">
  <si>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</si>
  <si>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</si>
  <si>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</si>
  <si>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</si>
  <si>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</si>
  <si>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</si>
  <si>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</si>
  <si>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</si>
  <si>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</si>
  <si>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</si>
  <si>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</si>
  <si>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</si>
  <si>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</si>
  <si>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</si>
  <si>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</si>
  <si>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</si>
  <si>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</si>
  <si>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</si>
  <si>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</si>
  <si>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</si>
  <si>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</si>
  <si>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</si>
  <si>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</si>
  <si>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</si>
  <si>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</si>
  <si>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</si>
  <si>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</si>
  <si>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</si>
  <si>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</si>
  <si>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</si>
  <si>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</si>
  <si>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</si>
  <si>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</si>
  <si>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</si>
  <si>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</si>
  <si>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</si>
  <si>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</si>
  <si>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</si>
  <si>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</si>
  <si>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</si>
  <si>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</si>
  <si>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</si>
  <si>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</si>
  <si>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</si>
  <si>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</si>
  <si>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</si>
  <si>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</si>
  <si>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</si>
  <si>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</si>
  <si>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</si>
  <si>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</si>
  <si>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</si>
  <si>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</si>
  <si>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</si>
  <si>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</si>
  <si>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</si>
  <si>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</si>
  <si>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</si>
  <si>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 xml:space="preserve">Izmaksu aprēķins 2018. gadā par vienu audzēkni    </t>
  </si>
  <si>
    <t>Pēc 2017.gada naudas plūsmas</t>
  </si>
  <si>
    <t>09.200. Pamata un vispārējās izglītības iestāžu izdevumi pēc 2017.gada naudas plūsmas  (eiro)</t>
  </si>
  <si>
    <t xml:space="preserve">Izmaksu aprēķins 2018. gadā bērniem līdz 5.gadu vecumam    </t>
  </si>
  <si>
    <t xml:space="preserve">        09.100. Pirmsskolas  izglītības iestāžu izdevumi pēc 2017.gada naudas plūsmas (eiro)</t>
  </si>
  <si>
    <t xml:space="preserve">Izmaksu aprēķins 2018. gadā bērniem no 5.gadu vecuma   </t>
  </si>
  <si>
    <t>Pēc 2017.gada naudas plūsmas (eiro)</t>
  </si>
  <si>
    <t>Madonas pilsētas vidusskola</t>
  </si>
  <si>
    <t xml:space="preserve">Skolēnu skaits uz 01.09.2018. </t>
  </si>
  <si>
    <t xml:space="preserve">Bērnu skaits uz 01.09.2018. </t>
  </si>
  <si>
    <t>Pielikums Nr.1</t>
  </si>
  <si>
    <t>Madonas novada pašvaldības domes 18.09.2018.</t>
  </si>
  <si>
    <t>lēmumam Nr.372 (protokols Nr.17, 14.p.)</t>
  </si>
  <si>
    <t>Pielikums Nr.2</t>
  </si>
  <si>
    <t>Pielikums Nr.3</t>
  </si>
  <si>
    <t>lēmumam Nr.372 (protokols Nr.17, 14.p)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</si>
</sst>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7" width="9.140625" style="0" customWidth="1"/>
    <col min="18" max="19" width="9.140625" style="7" customWidth="1"/>
    <col min="20" max="20" width="10.57421875" style="7" customWidth="1"/>
    <col min="21" max="25" width="9.140625" style="7" customWidth="1"/>
  </cols>
  <sheetData>
    <row r="1" spans="14:17" ht="12.75">
      <c r="N1" s="63" t="s">
        <v>68</v>
      </c>
      <c r="O1" s="63"/>
      <c r="P1" s="63"/>
      <c r="Q1" s="63"/>
    </row>
    <row r="2" spans="2:17" ht="15">
      <c r="B2" s="11" t="s">
        <v>58</v>
      </c>
      <c r="M2" s="63" t="s">
        <v>69</v>
      </c>
      <c r="N2" s="63"/>
      <c r="O2" s="63"/>
      <c r="P2" s="63"/>
      <c r="Q2" s="63"/>
    </row>
    <row r="3" spans="1:17" ht="12.75">
      <c r="A3" s="1"/>
      <c r="B3" s="3" t="s">
        <v>59</v>
      </c>
      <c r="C3" s="1"/>
      <c r="N3" s="63" t="s">
        <v>70</v>
      </c>
      <c r="O3" s="63"/>
      <c r="P3" s="63"/>
      <c r="Q3" s="63"/>
    </row>
    <row r="4" spans="1:3" ht="12.75">
      <c r="A4" s="1"/>
      <c r="B4" s="3"/>
      <c r="C4" s="1"/>
    </row>
    <row r="5" spans="1:17" ht="52.5" customHeight="1">
      <c r="A5" s="23" t="s">
        <v>1</v>
      </c>
      <c r="B5" s="24" t="s">
        <v>0</v>
      </c>
      <c r="C5" s="45" t="s">
        <v>65</v>
      </c>
      <c r="D5" s="45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17</v>
      </c>
      <c r="L5" s="22" t="s">
        <v>18</v>
      </c>
      <c r="M5" s="22" t="s">
        <v>19</v>
      </c>
      <c r="N5" s="22" t="s">
        <v>20</v>
      </c>
      <c r="O5" s="22" t="s">
        <v>21</v>
      </c>
      <c r="P5" s="25" t="s">
        <v>22</v>
      </c>
      <c r="Q5" s="22" t="s">
        <v>23</v>
      </c>
    </row>
    <row r="6" spans="1:17" ht="22.5" customHeight="1">
      <c r="A6" s="8"/>
      <c r="B6" s="9" t="s">
        <v>66</v>
      </c>
      <c r="C6" s="21">
        <v>996</v>
      </c>
      <c r="D6" s="18">
        <v>265</v>
      </c>
      <c r="E6" s="38">
        <v>71</v>
      </c>
      <c r="F6" s="38">
        <v>89</v>
      </c>
      <c r="G6" s="38">
        <v>92</v>
      </c>
      <c r="H6" s="38">
        <v>76</v>
      </c>
      <c r="I6" s="38">
        <v>115</v>
      </c>
      <c r="J6" s="38">
        <v>56</v>
      </c>
      <c r="K6" s="38">
        <v>61</v>
      </c>
      <c r="L6" s="38">
        <v>175</v>
      </c>
      <c r="M6" s="38">
        <v>103</v>
      </c>
      <c r="N6" s="38">
        <v>61</v>
      </c>
      <c r="O6" s="38">
        <v>26</v>
      </c>
      <c r="P6" s="38">
        <v>44</v>
      </c>
      <c r="Q6" s="57">
        <f>SUM(C6:P6)</f>
        <v>2230</v>
      </c>
    </row>
    <row r="7" spans="1:17" ht="29.25" customHeight="1">
      <c r="A7" s="61" t="s">
        <v>60</v>
      </c>
      <c r="B7" s="62"/>
      <c r="C7" s="62"/>
      <c r="D7" s="6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2"/>
    </row>
    <row r="8" spans="1:17" ht="39.75" customHeight="1">
      <c r="A8" s="12">
        <v>1100</v>
      </c>
      <c r="B8" s="2" t="s">
        <v>48</v>
      </c>
      <c r="C8" s="43">
        <v>330817</v>
      </c>
      <c r="D8" s="18">
        <v>95279</v>
      </c>
      <c r="E8" s="43">
        <v>56538</v>
      </c>
      <c r="F8" s="43">
        <v>34746</v>
      </c>
      <c r="G8" s="43">
        <v>39956</v>
      </c>
      <c r="H8" s="43">
        <v>47424</v>
      </c>
      <c r="I8" s="49">
        <v>68068</v>
      </c>
      <c r="J8" s="43">
        <v>40324</v>
      </c>
      <c r="K8" s="43">
        <v>52954</v>
      </c>
      <c r="L8" s="43">
        <v>104308</v>
      </c>
      <c r="M8" s="43">
        <v>76489</v>
      </c>
      <c r="N8" s="43">
        <v>82573</v>
      </c>
      <c r="O8" s="43">
        <v>22903</v>
      </c>
      <c r="P8" s="43">
        <v>40869</v>
      </c>
      <c r="Q8" s="42">
        <f aca="true" t="shared" si="0" ref="Q8:Q27">SUM(C8:P8)</f>
        <v>1093248</v>
      </c>
    </row>
    <row r="9" spans="1:17" ht="69.75" customHeight="1">
      <c r="A9" s="12">
        <v>1200</v>
      </c>
      <c r="B9" s="2" t="s">
        <v>47</v>
      </c>
      <c r="C9" s="43">
        <v>95347</v>
      </c>
      <c r="D9" s="18">
        <v>26310</v>
      </c>
      <c r="E9" s="43">
        <v>15405</v>
      </c>
      <c r="F9" s="43">
        <v>9642</v>
      </c>
      <c r="G9" s="43">
        <v>9892</v>
      </c>
      <c r="H9" s="43">
        <v>12812</v>
      </c>
      <c r="I9" s="49">
        <v>18773</v>
      </c>
      <c r="J9" s="43">
        <v>13216</v>
      </c>
      <c r="K9" s="43">
        <v>13215</v>
      </c>
      <c r="L9" s="43">
        <v>27736</v>
      </c>
      <c r="M9" s="43">
        <v>18882</v>
      </c>
      <c r="N9" s="43">
        <v>21175</v>
      </c>
      <c r="O9" s="43">
        <v>5403</v>
      </c>
      <c r="P9" s="43">
        <v>9641</v>
      </c>
      <c r="Q9" s="42">
        <f t="shared" si="0"/>
        <v>297449</v>
      </c>
    </row>
    <row r="10" spans="1:17" ht="38.25" customHeight="1">
      <c r="A10" s="12">
        <v>2100</v>
      </c>
      <c r="B10" s="2" t="s">
        <v>49</v>
      </c>
      <c r="C10" s="43">
        <v>629</v>
      </c>
      <c r="D10" s="18">
        <v>14</v>
      </c>
      <c r="E10" s="43">
        <v>29</v>
      </c>
      <c r="F10" s="43"/>
      <c r="G10" s="43"/>
      <c r="H10" s="43">
        <v>12</v>
      </c>
      <c r="I10" s="49">
        <v>917</v>
      </c>
      <c r="J10" s="43">
        <v>27</v>
      </c>
      <c r="K10" s="43"/>
      <c r="L10" s="43">
        <v>26</v>
      </c>
      <c r="M10" s="43"/>
      <c r="N10" s="43">
        <v>273</v>
      </c>
      <c r="O10" s="43">
        <v>95</v>
      </c>
      <c r="P10" s="43">
        <v>15</v>
      </c>
      <c r="Q10" s="42">
        <f t="shared" si="0"/>
        <v>2037</v>
      </c>
    </row>
    <row r="11" spans="1:20" ht="21.75" customHeight="1">
      <c r="A11" s="12">
        <v>2200</v>
      </c>
      <c r="B11" s="2" t="s">
        <v>50</v>
      </c>
      <c r="C11" s="43">
        <f aca="true" t="shared" si="1" ref="C11:P11">C12+C13+C14+C15+C16+C17</f>
        <v>161592</v>
      </c>
      <c r="D11" s="43">
        <f t="shared" si="1"/>
        <v>82381</v>
      </c>
      <c r="E11" s="43">
        <f t="shared" si="1"/>
        <v>40730</v>
      </c>
      <c r="F11" s="43">
        <f t="shared" si="1"/>
        <v>56388</v>
      </c>
      <c r="G11" s="43">
        <f t="shared" si="1"/>
        <v>15820</v>
      </c>
      <c r="H11" s="43">
        <f t="shared" si="1"/>
        <v>18616</v>
      </c>
      <c r="I11" s="43">
        <f t="shared" si="1"/>
        <v>45081</v>
      </c>
      <c r="J11" s="43">
        <f t="shared" si="1"/>
        <v>31733</v>
      </c>
      <c r="K11" s="43">
        <f t="shared" si="1"/>
        <v>26401</v>
      </c>
      <c r="L11" s="43">
        <f t="shared" si="1"/>
        <v>28222</v>
      </c>
      <c r="M11" s="43">
        <f t="shared" si="1"/>
        <v>20627</v>
      </c>
      <c r="N11" s="43">
        <f t="shared" si="1"/>
        <v>22486</v>
      </c>
      <c r="O11" s="43">
        <f t="shared" si="1"/>
        <v>9745</v>
      </c>
      <c r="P11" s="43">
        <f t="shared" si="1"/>
        <v>21111</v>
      </c>
      <c r="Q11" s="42">
        <f t="shared" si="0"/>
        <v>580933</v>
      </c>
      <c r="T11" s="31"/>
    </row>
    <row r="12" spans="1:26" ht="18.75" customHeight="1">
      <c r="A12" s="13">
        <v>2210</v>
      </c>
      <c r="B12" s="4" t="s">
        <v>2</v>
      </c>
      <c r="C12" s="43">
        <v>5760</v>
      </c>
      <c r="D12" s="18">
        <v>4382</v>
      </c>
      <c r="E12" s="43">
        <v>2186</v>
      </c>
      <c r="F12" s="43">
        <v>770</v>
      </c>
      <c r="G12" s="43">
        <v>382</v>
      </c>
      <c r="H12" s="43">
        <v>855</v>
      </c>
      <c r="I12" s="49">
        <v>905</v>
      </c>
      <c r="J12" s="43">
        <v>1439</v>
      </c>
      <c r="K12" s="43">
        <v>482</v>
      </c>
      <c r="L12" s="43">
        <v>796</v>
      </c>
      <c r="M12" s="43">
        <v>1212</v>
      </c>
      <c r="N12" s="43">
        <v>1186</v>
      </c>
      <c r="O12" s="43">
        <v>427</v>
      </c>
      <c r="P12" s="43">
        <v>1451</v>
      </c>
      <c r="Q12" s="42">
        <f t="shared" si="0"/>
        <v>22233</v>
      </c>
      <c r="T12" s="31"/>
      <c r="U12" s="31"/>
      <c r="V12" s="31"/>
      <c r="W12" s="31"/>
      <c r="Y12" s="31"/>
      <c r="Z12" s="20"/>
    </row>
    <row r="13" spans="1:26" ht="21" customHeight="1">
      <c r="A13" s="13">
        <v>2220</v>
      </c>
      <c r="B13" s="4" t="s">
        <v>3</v>
      </c>
      <c r="C13" s="43">
        <v>117181</v>
      </c>
      <c r="D13" s="18">
        <v>54750</v>
      </c>
      <c r="E13" s="43">
        <v>17915</v>
      </c>
      <c r="F13" s="43">
        <v>47669</v>
      </c>
      <c r="G13" s="43">
        <v>7897</v>
      </c>
      <c r="H13" s="43">
        <v>7436</v>
      </c>
      <c r="I13" s="49">
        <v>24177</v>
      </c>
      <c r="J13" s="43">
        <v>6088</v>
      </c>
      <c r="K13" s="43">
        <v>14745</v>
      </c>
      <c r="L13" s="43">
        <v>16999</v>
      </c>
      <c r="M13" s="43">
        <v>11893</v>
      </c>
      <c r="N13" s="43">
        <v>3184</v>
      </c>
      <c r="O13" s="43">
        <v>3771</v>
      </c>
      <c r="P13" s="43">
        <v>6184</v>
      </c>
      <c r="Q13" s="42">
        <f t="shared" si="0"/>
        <v>339889</v>
      </c>
      <c r="T13" s="31"/>
      <c r="U13" s="31"/>
      <c r="V13" s="31"/>
      <c r="W13" s="31"/>
      <c r="Y13" s="31"/>
      <c r="Z13" s="20"/>
    </row>
    <row r="14" spans="1:26" ht="27" customHeight="1">
      <c r="A14" s="13">
        <v>2230</v>
      </c>
      <c r="B14" s="4" t="s">
        <v>4</v>
      </c>
      <c r="C14" s="43">
        <v>10364</v>
      </c>
      <c r="D14" s="18">
        <v>4220</v>
      </c>
      <c r="E14" s="43">
        <v>1502</v>
      </c>
      <c r="F14" s="43">
        <v>3801</v>
      </c>
      <c r="G14" s="43">
        <v>1163</v>
      </c>
      <c r="H14" s="43">
        <v>377</v>
      </c>
      <c r="I14" s="49">
        <v>3679</v>
      </c>
      <c r="J14" s="43">
        <v>1567</v>
      </c>
      <c r="K14" s="43">
        <v>962</v>
      </c>
      <c r="L14" s="43">
        <v>1381</v>
      </c>
      <c r="M14" s="43">
        <v>480</v>
      </c>
      <c r="N14" s="43">
        <v>3816</v>
      </c>
      <c r="O14" s="43">
        <v>731</v>
      </c>
      <c r="P14" s="43">
        <v>2425</v>
      </c>
      <c r="Q14" s="42">
        <f t="shared" si="0"/>
        <v>36468</v>
      </c>
      <c r="T14" s="31"/>
      <c r="U14" s="31"/>
      <c r="V14" s="31"/>
      <c r="W14" s="31"/>
      <c r="Y14" s="31"/>
      <c r="Z14" s="20"/>
    </row>
    <row r="15" spans="1:26" ht="27" customHeight="1">
      <c r="A15" s="13">
        <v>2240</v>
      </c>
      <c r="B15" s="4" t="s">
        <v>51</v>
      </c>
      <c r="C15" s="43">
        <v>24947</v>
      </c>
      <c r="D15" s="18">
        <v>4641</v>
      </c>
      <c r="E15" s="43">
        <v>18510</v>
      </c>
      <c r="F15" s="43">
        <v>3723</v>
      </c>
      <c r="G15" s="43">
        <v>5852</v>
      </c>
      <c r="H15" s="43">
        <v>9738</v>
      </c>
      <c r="I15" s="49">
        <v>15171</v>
      </c>
      <c r="J15" s="43">
        <v>21798</v>
      </c>
      <c r="K15" s="43">
        <v>10202</v>
      </c>
      <c r="L15" s="43">
        <v>8456</v>
      </c>
      <c r="M15" s="43">
        <v>6592</v>
      </c>
      <c r="N15" s="43">
        <v>13182</v>
      </c>
      <c r="O15" s="43">
        <v>3455</v>
      </c>
      <c r="P15" s="43">
        <v>10627</v>
      </c>
      <c r="Q15" s="42">
        <f t="shared" si="0"/>
        <v>156894</v>
      </c>
      <c r="T15" s="31"/>
      <c r="U15" s="31"/>
      <c r="V15" s="31"/>
      <c r="W15" s="31"/>
      <c r="Y15" s="31"/>
      <c r="Z15" s="20"/>
    </row>
    <row r="16" spans="1:26" ht="17.25" customHeight="1">
      <c r="A16" s="13">
        <v>2250</v>
      </c>
      <c r="B16" s="4" t="s">
        <v>5</v>
      </c>
      <c r="C16" s="43"/>
      <c r="D16" s="18">
        <v>363</v>
      </c>
      <c r="E16" s="43">
        <v>617</v>
      </c>
      <c r="F16" s="43">
        <v>413</v>
      </c>
      <c r="G16" s="43">
        <v>526</v>
      </c>
      <c r="H16" s="43">
        <v>108</v>
      </c>
      <c r="I16" s="49">
        <v>465</v>
      </c>
      <c r="J16" s="43">
        <v>478</v>
      </c>
      <c r="K16" s="43">
        <v>10</v>
      </c>
      <c r="L16" s="43">
        <v>166</v>
      </c>
      <c r="M16" s="43">
        <v>450</v>
      </c>
      <c r="N16" s="43">
        <v>413</v>
      </c>
      <c r="O16" s="43">
        <v>942</v>
      </c>
      <c r="P16" s="43">
        <v>424</v>
      </c>
      <c r="Q16" s="42">
        <f t="shared" si="0"/>
        <v>5375</v>
      </c>
      <c r="T16" s="31"/>
      <c r="U16" s="31"/>
      <c r="V16" s="31"/>
      <c r="W16" s="31"/>
      <c r="Y16" s="31"/>
      <c r="Z16" s="20"/>
    </row>
    <row r="17" spans="1:26" ht="27" customHeight="1">
      <c r="A17" s="13">
        <v>2260</v>
      </c>
      <c r="B17" s="4" t="s">
        <v>52</v>
      </c>
      <c r="C17" s="43">
        <v>3340</v>
      </c>
      <c r="D17" s="18">
        <v>14025</v>
      </c>
      <c r="E17" s="43">
        <v>0</v>
      </c>
      <c r="F17" s="43">
        <v>12</v>
      </c>
      <c r="G17" s="43"/>
      <c r="H17" s="43">
        <v>102</v>
      </c>
      <c r="I17" s="49">
        <v>684</v>
      </c>
      <c r="J17" s="43">
        <v>363</v>
      </c>
      <c r="K17" s="43"/>
      <c r="L17" s="43">
        <v>424</v>
      </c>
      <c r="M17" s="43"/>
      <c r="N17" s="43">
        <v>705</v>
      </c>
      <c r="O17" s="43">
        <v>419</v>
      </c>
      <c r="P17" s="43"/>
      <c r="Q17" s="42">
        <f t="shared" si="0"/>
        <v>20074</v>
      </c>
      <c r="T17" s="31"/>
      <c r="U17" s="31"/>
      <c r="V17" s="31"/>
      <c r="W17" s="31"/>
      <c r="Y17" s="31"/>
      <c r="Z17" s="20"/>
    </row>
    <row r="18" spans="1:26" ht="32.25" customHeight="1">
      <c r="A18" s="12">
        <v>2300</v>
      </c>
      <c r="B18" s="2" t="s">
        <v>53</v>
      </c>
      <c r="C18" s="43">
        <f>C19+C20+C21+C22+C23+C25+C24</f>
        <v>39067</v>
      </c>
      <c r="D18" s="43">
        <f aca="true" t="shared" si="2" ref="D18:P18">D19+D20+D21+D22+D23+D25+D24</f>
        <v>16636</v>
      </c>
      <c r="E18" s="43">
        <f t="shared" si="2"/>
        <v>6870</v>
      </c>
      <c r="F18" s="43">
        <f t="shared" si="2"/>
        <v>18454</v>
      </c>
      <c r="G18" s="43">
        <f t="shared" si="2"/>
        <v>7250</v>
      </c>
      <c r="H18" s="43">
        <f t="shared" si="2"/>
        <v>10126</v>
      </c>
      <c r="I18" s="43">
        <f t="shared" si="2"/>
        <v>21044</v>
      </c>
      <c r="J18" s="43">
        <f t="shared" si="2"/>
        <v>6672</v>
      </c>
      <c r="K18" s="43">
        <f t="shared" si="2"/>
        <v>4127</v>
      </c>
      <c r="L18" s="43">
        <f t="shared" si="2"/>
        <v>29513</v>
      </c>
      <c r="M18" s="43">
        <f t="shared" si="2"/>
        <v>27546</v>
      </c>
      <c r="N18" s="43">
        <f t="shared" si="2"/>
        <v>36217</v>
      </c>
      <c r="O18" s="43">
        <f t="shared" si="2"/>
        <v>8517</v>
      </c>
      <c r="P18" s="43">
        <f t="shared" si="2"/>
        <v>15915</v>
      </c>
      <c r="Q18" s="42">
        <f t="shared" si="0"/>
        <v>247954</v>
      </c>
      <c r="R18" s="29"/>
      <c r="T18" s="31"/>
      <c r="U18" s="31"/>
      <c r="V18" s="31"/>
      <c r="W18" s="31"/>
      <c r="Y18" s="31"/>
      <c r="Z18" s="20"/>
    </row>
    <row r="19" spans="1:26" ht="15.75" customHeight="1">
      <c r="A19" s="15">
        <v>2310</v>
      </c>
      <c r="B19" s="4" t="s">
        <v>54</v>
      </c>
      <c r="C19" s="43">
        <v>22109</v>
      </c>
      <c r="D19" s="18">
        <v>7588</v>
      </c>
      <c r="E19" s="43">
        <v>2623</v>
      </c>
      <c r="F19" s="43">
        <v>6857</v>
      </c>
      <c r="G19" s="43">
        <v>1492</v>
      </c>
      <c r="H19" s="43">
        <v>2132</v>
      </c>
      <c r="I19" s="49">
        <v>8723</v>
      </c>
      <c r="J19" s="43">
        <v>3009</v>
      </c>
      <c r="K19" s="43">
        <v>1420</v>
      </c>
      <c r="L19" s="43">
        <v>9388</v>
      </c>
      <c r="M19" s="43">
        <v>6225</v>
      </c>
      <c r="N19" s="43">
        <v>11969</v>
      </c>
      <c r="O19" s="43">
        <v>3179</v>
      </c>
      <c r="P19" s="43">
        <v>4146</v>
      </c>
      <c r="Q19" s="42">
        <f t="shared" si="0"/>
        <v>90860</v>
      </c>
      <c r="T19" s="31"/>
      <c r="U19" s="31"/>
      <c r="V19" s="31"/>
      <c r="W19" s="31"/>
      <c r="Y19" s="31"/>
      <c r="Z19" s="20"/>
    </row>
    <row r="20" spans="1:26" ht="27.75" customHeight="1">
      <c r="A20" s="15">
        <v>2320</v>
      </c>
      <c r="B20" s="4" t="s">
        <v>6</v>
      </c>
      <c r="C20" s="43"/>
      <c r="D20" s="18"/>
      <c r="E20" s="43">
        <v>283</v>
      </c>
      <c r="F20" s="43"/>
      <c r="G20" s="43">
        <v>1175</v>
      </c>
      <c r="H20" s="43">
        <v>3770</v>
      </c>
      <c r="I20" s="49">
        <v>1501</v>
      </c>
      <c r="J20" s="43">
        <v>1226</v>
      </c>
      <c r="K20" s="43">
        <v>462</v>
      </c>
      <c r="L20" s="43">
        <v>12334</v>
      </c>
      <c r="M20" s="43">
        <v>13040</v>
      </c>
      <c r="N20" s="43">
        <v>9975</v>
      </c>
      <c r="O20" s="43">
        <v>1041</v>
      </c>
      <c r="P20" s="43">
        <v>7468</v>
      </c>
      <c r="Q20" s="42">
        <f t="shared" si="0"/>
        <v>52275</v>
      </c>
      <c r="T20" s="31"/>
      <c r="U20" s="31"/>
      <c r="V20" s="31"/>
      <c r="W20" s="31"/>
      <c r="Y20" s="31"/>
      <c r="Z20" s="20"/>
    </row>
    <row r="21" spans="1:26" ht="18.75" customHeight="1">
      <c r="A21" s="15">
        <v>2340</v>
      </c>
      <c r="B21" s="4" t="s">
        <v>55</v>
      </c>
      <c r="C21" s="43">
        <v>83</v>
      </c>
      <c r="D21" s="18"/>
      <c r="E21" s="43">
        <v>0</v>
      </c>
      <c r="F21" s="43">
        <v>11</v>
      </c>
      <c r="G21" s="43">
        <v>32</v>
      </c>
      <c r="H21" s="43"/>
      <c r="I21" s="49"/>
      <c r="J21" s="43">
        <v>86</v>
      </c>
      <c r="K21" s="43">
        <v>17</v>
      </c>
      <c r="L21" s="43">
        <v>358</v>
      </c>
      <c r="M21" s="43"/>
      <c r="N21" s="43">
        <v>40</v>
      </c>
      <c r="O21" s="43">
        <v>182</v>
      </c>
      <c r="P21" s="43"/>
      <c r="Q21" s="42">
        <f t="shared" si="0"/>
        <v>809</v>
      </c>
      <c r="T21" s="31"/>
      <c r="U21" s="31"/>
      <c r="V21" s="31"/>
      <c r="W21" s="31"/>
      <c r="Y21" s="31"/>
      <c r="Z21" s="20"/>
    </row>
    <row r="22" spans="1:26" ht="20.25" customHeight="1">
      <c r="A22" s="15">
        <v>2350</v>
      </c>
      <c r="B22" s="4" t="s">
        <v>7</v>
      </c>
      <c r="C22" s="43">
        <v>15127</v>
      </c>
      <c r="D22" s="18">
        <v>7999</v>
      </c>
      <c r="E22" s="43">
        <v>3318</v>
      </c>
      <c r="F22" s="43">
        <v>9368</v>
      </c>
      <c r="G22" s="43">
        <v>4170</v>
      </c>
      <c r="H22" s="43">
        <v>3105</v>
      </c>
      <c r="I22" s="49">
        <v>8062</v>
      </c>
      <c r="J22" s="43">
        <v>2252</v>
      </c>
      <c r="K22" s="43">
        <v>1809</v>
      </c>
      <c r="L22" s="43">
        <v>7195</v>
      </c>
      <c r="M22" s="43">
        <v>7101</v>
      </c>
      <c r="N22" s="43">
        <v>12870</v>
      </c>
      <c r="O22" s="43">
        <v>4115</v>
      </c>
      <c r="P22" s="43">
        <v>3750</v>
      </c>
      <c r="Q22" s="42">
        <f t="shared" si="0"/>
        <v>90241</v>
      </c>
      <c r="T22" s="31"/>
      <c r="U22" s="31"/>
      <c r="V22" s="31"/>
      <c r="W22" s="31"/>
      <c r="Y22" s="31"/>
      <c r="Z22" s="20"/>
    </row>
    <row r="23" spans="1:26" ht="38.25" customHeight="1">
      <c r="A23" s="15">
        <v>2360</v>
      </c>
      <c r="B23" s="4" t="s">
        <v>56</v>
      </c>
      <c r="C23" s="43">
        <v>1748</v>
      </c>
      <c r="D23" s="18">
        <v>525</v>
      </c>
      <c r="E23" s="43">
        <v>138</v>
      </c>
      <c r="F23" s="43">
        <v>734</v>
      </c>
      <c r="G23" s="43"/>
      <c r="H23" s="43">
        <v>512</v>
      </c>
      <c r="I23" s="49">
        <v>172</v>
      </c>
      <c r="J23" s="43"/>
      <c r="K23" s="43">
        <v>419</v>
      </c>
      <c r="L23" s="43"/>
      <c r="M23" s="43"/>
      <c r="N23" s="43"/>
      <c r="O23" s="43"/>
      <c r="P23" s="43">
        <v>551</v>
      </c>
      <c r="Q23" s="42">
        <f t="shared" si="0"/>
        <v>4799</v>
      </c>
      <c r="T23" s="31"/>
      <c r="U23" s="31"/>
      <c r="V23" s="31"/>
      <c r="W23" s="31"/>
      <c r="Y23" s="31"/>
      <c r="Z23" s="20"/>
    </row>
    <row r="24" spans="1:26" ht="24.75" customHeight="1" hidden="1">
      <c r="A24" s="37">
        <v>2363</v>
      </c>
      <c r="B24" s="34" t="s">
        <v>57</v>
      </c>
      <c r="C24" s="50"/>
      <c r="D24" s="38"/>
      <c r="E24" s="50"/>
      <c r="F24" s="50"/>
      <c r="G24" s="50"/>
      <c r="H24" s="50"/>
      <c r="I24" s="55"/>
      <c r="J24" s="50"/>
      <c r="K24" s="50"/>
      <c r="L24" s="50"/>
      <c r="M24" s="50"/>
      <c r="N24" s="50"/>
      <c r="O24" s="50"/>
      <c r="P24" s="50"/>
      <c r="Q24" s="42">
        <f t="shared" si="0"/>
        <v>0</v>
      </c>
      <c r="T24" s="31"/>
      <c r="U24" s="31"/>
      <c r="V24" s="31"/>
      <c r="W24" s="31"/>
      <c r="Y24" s="31"/>
      <c r="Z24" s="20"/>
    </row>
    <row r="25" spans="1:26" ht="20.25" customHeight="1">
      <c r="A25" s="15">
        <v>2370</v>
      </c>
      <c r="B25" s="34" t="s">
        <v>35</v>
      </c>
      <c r="C25" s="43">
        <v>0</v>
      </c>
      <c r="D25" s="18">
        <v>524</v>
      </c>
      <c r="E25" s="43">
        <v>508</v>
      </c>
      <c r="F25" s="43">
        <v>1484</v>
      </c>
      <c r="G25" s="43">
        <v>381</v>
      </c>
      <c r="H25" s="43">
        <v>607</v>
      </c>
      <c r="I25" s="49">
        <v>2586</v>
      </c>
      <c r="J25" s="43">
        <v>99</v>
      </c>
      <c r="K25" s="43"/>
      <c r="L25" s="43">
        <v>238</v>
      </c>
      <c r="M25" s="43">
        <v>1180</v>
      </c>
      <c r="N25" s="43">
        <v>1363</v>
      </c>
      <c r="O25" s="43"/>
      <c r="P25" s="43"/>
      <c r="Q25" s="42">
        <f t="shared" si="0"/>
        <v>8970</v>
      </c>
      <c r="T25" s="31"/>
      <c r="U25" s="31"/>
      <c r="V25" s="31"/>
      <c r="W25" s="31"/>
      <c r="Y25" s="31"/>
      <c r="Z25" s="20"/>
    </row>
    <row r="26" spans="1:23" ht="21.75" customHeight="1">
      <c r="A26" s="14">
        <v>2400</v>
      </c>
      <c r="B26" s="2" t="s">
        <v>8</v>
      </c>
      <c r="C26" s="43"/>
      <c r="D26" s="18"/>
      <c r="E26" s="43">
        <v>0</v>
      </c>
      <c r="F26" s="43"/>
      <c r="G26" s="43"/>
      <c r="H26" s="43">
        <v>278</v>
      </c>
      <c r="I26" s="49"/>
      <c r="J26" s="43"/>
      <c r="K26" s="43"/>
      <c r="L26" s="43">
        <v>75</v>
      </c>
      <c r="M26" s="43">
        <v>139</v>
      </c>
      <c r="N26" s="43">
        <v>166</v>
      </c>
      <c r="O26" s="43"/>
      <c r="P26" s="43">
        <v>425</v>
      </c>
      <c r="Q26" s="42">
        <f t="shared" si="0"/>
        <v>1083</v>
      </c>
      <c r="T26" s="31"/>
      <c r="U26" s="31"/>
      <c r="V26" s="31"/>
      <c r="W26" s="31"/>
    </row>
    <row r="27" spans="1:23" ht="18.75" customHeight="1">
      <c r="A27" s="14">
        <v>5233</v>
      </c>
      <c r="B27" s="35" t="s">
        <v>36</v>
      </c>
      <c r="C27" s="43">
        <v>2791</v>
      </c>
      <c r="D27" s="18">
        <v>2783</v>
      </c>
      <c r="E27" s="43">
        <v>0</v>
      </c>
      <c r="F27" s="43">
        <v>148</v>
      </c>
      <c r="G27" s="43">
        <v>674</v>
      </c>
      <c r="H27" s="43">
        <v>121</v>
      </c>
      <c r="I27" s="49">
        <v>241</v>
      </c>
      <c r="J27" s="43">
        <v>330</v>
      </c>
      <c r="K27" s="43">
        <v>169</v>
      </c>
      <c r="L27" s="43">
        <v>774</v>
      </c>
      <c r="M27" s="43"/>
      <c r="N27" s="43">
        <v>120</v>
      </c>
      <c r="O27" s="43"/>
      <c r="P27" s="43"/>
      <c r="Q27" s="42">
        <f t="shared" si="0"/>
        <v>8151</v>
      </c>
      <c r="T27" s="31"/>
      <c r="U27" s="31"/>
      <c r="V27" s="31"/>
      <c r="W27" s="31"/>
    </row>
    <row r="28" spans="1:21" ht="18" customHeight="1">
      <c r="A28" s="58" t="s">
        <v>9</v>
      </c>
      <c r="B28" s="59"/>
      <c r="C28" s="46">
        <f>C8+C9+C10+C11+C18+C26+C27</f>
        <v>630243</v>
      </c>
      <c r="D28" s="46">
        <f aca="true" t="shared" si="3" ref="D28:Q28">D8+D9+D10+D11+D18+D26+D27</f>
        <v>223403</v>
      </c>
      <c r="E28" s="46">
        <f t="shared" si="3"/>
        <v>119572</v>
      </c>
      <c r="F28" s="46">
        <f t="shared" si="3"/>
        <v>119378</v>
      </c>
      <c r="G28" s="46">
        <f t="shared" si="3"/>
        <v>73592</v>
      </c>
      <c r="H28" s="46">
        <f t="shared" si="3"/>
        <v>89389</v>
      </c>
      <c r="I28" s="46">
        <f t="shared" si="3"/>
        <v>154124</v>
      </c>
      <c r="J28" s="46">
        <f t="shared" si="3"/>
        <v>92302</v>
      </c>
      <c r="K28" s="46">
        <f t="shared" si="3"/>
        <v>96866</v>
      </c>
      <c r="L28" s="46">
        <f t="shared" si="3"/>
        <v>190654</v>
      </c>
      <c r="M28" s="46">
        <f t="shared" si="3"/>
        <v>143683</v>
      </c>
      <c r="N28" s="46">
        <f t="shared" si="3"/>
        <v>163010</v>
      </c>
      <c r="O28" s="46">
        <f t="shared" si="3"/>
        <v>46663</v>
      </c>
      <c r="P28" s="46">
        <f t="shared" si="3"/>
        <v>87976</v>
      </c>
      <c r="Q28" s="46">
        <f t="shared" si="3"/>
        <v>2230855</v>
      </c>
      <c r="R28" s="33"/>
      <c r="S28" s="33"/>
      <c r="T28" s="33"/>
      <c r="U28" s="31"/>
    </row>
    <row r="29" spans="1:21" ht="24.75" customHeight="1">
      <c r="A29" s="58" t="s">
        <v>32</v>
      </c>
      <c r="B29" s="60"/>
      <c r="C29" s="47">
        <f>C28/C6/12</f>
        <v>52.73117469879518</v>
      </c>
      <c r="D29" s="47">
        <f>D28/D6/12</f>
        <v>70.25251572327043</v>
      </c>
      <c r="E29" s="47">
        <f>E28/E6/12</f>
        <v>140.34272300469482</v>
      </c>
      <c r="F29" s="47">
        <f aca="true" t="shared" si="4" ref="F29:Q29">F28/F6/12</f>
        <v>111.77715355805243</v>
      </c>
      <c r="G29" s="47">
        <f t="shared" si="4"/>
        <v>66.65942028985508</v>
      </c>
      <c r="H29" s="47">
        <f t="shared" si="4"/>
        <v>98.01425438596492</v>
      </c>
      <c r="I29" s="47">
        <f t="shared" si="4"/>
        <v>111.6840579710145</v>
      </c>
      <c r="J29" s="47">
        <f t="shared" si="4"/>
        <v>137.35416666666666</v>
      </c>
      <c r="K29" s="47">
        <f t="shared" si="4"/>
        <v>132.33060109289616</v>
      </c>
      <c r="L29" s="47">
        <f t="shared" si="4"/>
        <v>90.78761904761905</v>
      </c>
      <c r="M29" s="47">
        <f t="shared" si="4"/>
        <v>116.24838187702265</v>
      </c>
      <c r="N29" s="47">
        <f t="shared" si="4"/>
        <v>222.6912568306011</v>
      </c>
      <c r="O29" s="47">
        <f t="shared" si="4"/>
        <v>149.56089743589743</v>
      </c>
      <c r="P29" s="47">
        <f t="shared" si="4"/>
        <v>166.62121212121212</v>
      </c>
      <c r="Q29" s="47">
        <f t="shared" si="4"/>
        <v>83.36528400597908</v>
      </c>
      <c r="T29" s="31"/>
      <c r="U29" s="31"/>
    </row>
    <row r="30" spans="1:16" ht="19.5" customHeight="1">
      <c r="A30" s="5"/>
      <c r="B30" s="10"/>
      <c r="C30" s="6"/>
      <c r="E30" s="6"/>
      <c r="F30" s="7"/>
      <c r="O30" s="7"/>
      <c r="P30" s="7"/>
    </row>
    <row r="31" spans="5:6" ht="12.75">
      <c r="E31" s="6"/>
      <c r="F31" s="7"/>
    </row>
    <row r="32" spans="5:6" ht="12.75">
      <c r="E32" s="40"/>
      <c r="F32" s="7"/>
    </row>
    <row r="33" spans="5:17" ht="12.7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</sheetData>
  <sheetProtection/>
  <mergeCells count="6">
    <mergeCell ref="A28:B28"/>
    <mergeCell ref="A29:B29"/>
    <mergeCell ref="A7:D7"/>
    <mergeCell ref="N1:Q1"/>
    <mergeCell ref="N3:Q3"/>
    <mergeCell ref="M2:Q2"/>
  </mergeCells>
  <printOptions/>
  <pageMargins left="0.7480314960629921" right="0.15748031496062992" top="0.5905511811023623" bottom="0.5905511811023623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N1" sqref="L1:R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8" width="9.140625" style="0" customWidth="1"/>
  </cols>
  <sheetData>
    <row r="1" spans="12:18" ht="12.75">
      <c r="L1" s="39"/>
      <c r="M1" s="39"/>
      <c r="N1" s="71" t="s">
        <v>71</v>
      </c>
      <c r="O1" s="71"/>
      <c r="P1" s="71"/>
      <c r="Q1" s="71"/>
      <c r="R1" s="71"/>
    </row>
    <row r="2" spans="12:18" ht="12.75">
      <c r="L2" s="71" t="s">
        <v>69</v>
      </c>
      <c r="M2" s="71"/>
      <c r="N2" s="71"/>
      <c r="O2" s="71"/>
      <c r="P2" s="71"/>
      <c r="Q2" s="71"/>
      <c r="R2" s="71"/>
    </row>
    <row r="3" spans="12:18" ht="12.75">
      <c r="L3" s="71" t="s">
        <v>70</v>
      </c>
      <c r="M3" s="71"/>
      <c r="N3" s="71"/>
      <c r="O3" s="71"/>
      <c r="P3" s="71"/>
      <c r="Q3" s="71"/>
      <c r="R3" s="71"/>
    </row>
    <row r="4" spans="2:18" s="74" customFormat="1" ht="14.25">
      <c r="B4" s="74" t="s">
        <v>61</v>
      </c>
      <c r="M4" s="72"/>
      <c r="N4" s="72"/>
      <c r="O4" s="72"/>
      <c r="P4" s="72"/>
      <c r="Q4" s="72"/>
      <c r="R4" s="72"/>
    </row>
    <row r="5" spans="2:18" s="74" customFormat="1" ht="15">
      <c r="B5" s="75" t="s">
        <v>59</v>
      </c>
      <c r="N5" s="72"/>
      <c r="O5" s="72"/>
      <c r="P5" s="72"/>
      <c r="Q5" s="72"/>
      <c r="R5" s="72"/>
    </row>
    <row r="6" spans="1:3" s="74" customFormat="1" ht="15">
      <c r="A6" s="76"/>
      <c r="B6" s="75"/>
      <c r="C6" s="76"/>
    </row>
    <row r="7" spans="1:18" s="74" customFormat="1" ht="55.5" customHeight="1">
      <c r="A7" s="66" t="s">
        <v>1</v>
      </c>
      <c r="B7" s="66" t="s">
        <v>0</v>
      </c>
      <c r="C7" s="26" t="s">
        <v>24</v>
      </c>
      <c r="D7" s="26" t="s">
        <v>25</v>
      </c>
      <c r="E7" s="26" t="s">
        <v>26</v>
      </c>
      <c r="F7" s="26" t="s">
        <v>27</v>
      </c>
      <c r="G7" s="26" t="s">
        <v>12</v>
      </c>
      <c r="H7" s="26" t="s">
        <v>28</v>
      </c>
      <c r="I7" s="26" t="s">
        <v>29</v>
      </c>
      <c r="J7" s="26" t="s">
        <v>30</v>
      </c>
      <c r="K7" s="26" t="s">
        <v>16</v>
      </c>
      <c r="L7" s="44" t="s">
        <v>17</v>
      </c>
      <c r="M7" s="26" t="s">
        <v>34</v>
      </c>
      <c r="N7" s="26" t="s">
        <v>31</v>
      </c>
      <c r="O7" s="26" t="s">
        <v>20</v>
      </c>
      <c r="P7" s="22" t="s">
        <v>21</v>
      </c>
      <c r="Q7" s="26" t="s">
        <v>22</v>
      </c>
      <c r="R7" s="26" t="s">
        <v>23</v>
      </c>
    </row>
    <row r="8" spans="1:18" s="74" customFormat="1" ht="22.5" customHeight="1">
      <c r="A8" s="8"/>
      <c r="B8" s="9" t="s">
        <v>67</v>
      </c>
      <c r="C8" s="41">
        <v>67</v>
      </c>
      <c r="D8" s="48">
        <v>149</v>
      </c>
      <c r="E8" s="48">
        <v>200</v>
      </c>
      <c r="F8" s="48">
        <v>28</v>
      </c>
      <c r="G8" s="48">
        <v>36</v>
      </c>
      <c r="H8" s="48">
        <v>56</v>
      </c>
      <c r="I8" s="48">
        <v>24</v>
      </c>
      <c r="J8" s="48">
        <v>53</v>
      </c>
      <c r="K8" s="48">
        <v>17</v>
      </c>
      <c r="L8" s="48">
        <v>24</v>
      </c>
      <c r="M8" s="48">
        <v>38</v>
      </c>
      <c r="N8" s="48">
        <v>61</v>
      </c>
      <c r="O8" s="48">
        <v>13</v>
      </c>
      <c r="P8" s="48">
        <v>15</v>
      </c>
      <c r="Q8" s="48">
        <v>17</v>
      </c>
      <c r="R8" s="48">
        <f>SUM(C8:Q8)</f>
        <v>798</v>
      </c>
    </row>
    <row r="9" spans="1:20" s="74" customFormat="1" ht="26.25" customHeight="1">
      <c r="A9" s="67" t="s">
        <v>62</v>
      </c>
      <c r="B9" s="81"/>
      <c r="C9" s="81"/>
      <c r="D9" s="81"/>
      <c r="E9" s="81"/>
      <c r="F9" s="81"/>
      <c r="G9" s="53"/>
      <c r="H9" s="53"/>
      <c r="I9" s="53"/>
      <c r="J9" s="53"/>
      <c r="K9" s="53"/>
      <c r="L9" s="48"/>
      <c r="M9" s="53"/>
      <c r="N9" s="53"/>
      <c r="O9" s="53"/>
      <c r="P9" s="53"/>
      <c r="Q9" s="53"/>
      <c r="R9" s="48"/>
      <c r="T9" s="77"/>
    </row>
    <row r="10" spans="1:20" s="74" customFormat="1" ht="39.75" customHeight="1">
      <c r="A10" s="12">
        <v>1100</v>
      </c>
      <c r="B10" s="2" t="s">
        <v>44</v>
      </c>
      <c r="C10" s="54">
        <v>113645</v>
      </c>
      <c r="D10" s="53">
        <v>201566</v>
      </c>
      <c r="E10" s="54">
        <v>261493</v>
      </c>
      <c r="F10" s="43">
        <v>50043</v>
      </c>
      <c r="G10" s="43">
        <v>30430</v>
      </c>
      <c r="H10" s="43">
        <v>95980</v>
      </c>
      <c r="I10" s="43">
        <v>29458</v>
      </c>
      <c r="J10" s="49">
        <v>63222</v>
      </c>
      <c r="K10" s="43">
        <v>37504</v>
      </c>
      <c r="L10" s="43">
        <v>57262</v>
      </c>
      <c r="M10" s="43">
        <v>55204</v>
      </c>
      <c r="N10" s="43">
        <v>108489</v>
      </c>
      <c r="O10" s="43">
        <v>16800</v>
      </c>
      <c r="P10" s="43">
        <v>10230</v>
      </c>
      <c r="Q10" s="43">
        <v>28114</v>
      </c>
      <c r="R10" s="48">
        <f aca="true" t="shared" si="0" ref="R10:R30">SUM(C10:Q10)</f>
        <v>1159440</v>
      </c>
      <c r="T10" s="78"/>
    </row>
    <row r="11" spans="1:20" s="74" customFormat="1" ht="68.25" customHeight="1">
      <c r="A11" s="12">
        <v>1200</v>
      </c>
      <c r="B11" s="2" t="s">
        <v>47</v>
      </c>
      <c r="C11" s="54">
        <v>30392</v>
      </c>
      <c r="D11" s="53">
        <v>54313</v>
      </c>
      <c r="E11" s="54">
        <v>69837</v>
      </c>
      <c r="F11" s="43">
        <v>10346</v>
      </c>
      <c r="G11" s="43">
        <v>10956</v>
      </c>
      <c r="H11" s="43">
        <v>22640</v>
      </c>
      <c r="I11" s="43">
        <v>7766</v>
      </c>
      <c r="J11" s="49">
        <v>17335</v>
      </c>
      <c r="K11" s="43">
        <v>10648</v>
      </c>
      <c r="L11" s="43">
        <v>14788</v>
      </c>
      <c r="M11" s="43">
        <v>14978</v>
      </c>
      <c r="N11" s="43">
        <v>29598</v>
      </c>
      <c r="O11" s="43">
        <v>4065</v>
      </c>
      <c r="P11" s="43">
        <v>2413</v>
      </c>
      <c r="Q11" s="43">
        <v>6632</v>
      </c>
      <c r="R11" s="48">
        <f t="shared" si="0"/>
        <v>306707</v>
      </c>
      <c r="T11" s="78"/>
    </row>
    <row r="12" spans="1:18" s="74" customFormat="1" ht="42.75" customHeight="1">
      <c r="A12" s="12">
        <v>2100</v>
      </c>
      <c r="B12" s="2" t="s">
        <v>37</v>
      </c>
      <c r="C12" s="54"/>
      <c r="D12" s="53"/>
      <c r="E12" s="53"/>
      <c r="F12" s="43">
        <f>ROUND(H12/44*$D$9,0)</f>
        <v>0</v>
      </c>
      <c r="G12" s="43"/>
      <c r="H12" s="43"/>
      <c r="I12" s="43">
        <v>17</v>
      </c>
      <c r="J12" s="49">
        <v>6</v>
      </c>
      <c r="K12" s="43"/>
      <c r="L12" s="43"/>
      <c r="M12" s="43"/>
      <c r="N12" s="43">
        <v>60</v>
      </c>
      <c r="O12" s="43"/>
      <c r="P12" s="43">
        <v>7</v>
      </c>
      <c r="Q12" s="43"/>
      <c r="R12" s="48">
        <f t="shared" si="0"/>
        <v>90</v>
      </c>
    </row>
    <row r="13" spans="1:18" s="74" customFormat="1" ht="18" customHeight="1">
      <c r="A13" s="12">
        <v>2200</v>
      </c>
      <c r="B13" s="2" t="s">
        <v>45</v>
      </c>
      <c r="C13" s="43">
        <f aca="true" t="shared" si="1" ref="C13:Q13">C14+C15+C16+C17+C18+C19</f>
        <v>12901</v>
      </c>
      <c r="D13" s="43">
        <f t="shared" si="1"/>
        <v>31588</v>
      </c>
      <c r="E13" s="43">
        <f t="shared" si="1"/>
        <v>60041</v>
      </c>
      <c r="F13" s="43">
        <f t="shared" si="1"/>
        <v>6206</v>
      </c>
      <c r="G13" s="43">
        <f t="shared" si="1"/>
        <v>6771</v>
      </c>
      <c r="H13" s="43">
        <f t="shared" si="1"/>
        <v>21285</v>
      </c>
      <c r="I13" s="43">
        <f t="shared" si="1"/>
        <v>8485</v>
      </c>
      <c r="J13" s="43">
        <f t="shared" si="1"/>
        <v>22925</v>
      </c>
      <c r="K13" s="43">
        <f t="shared" si="1"/>
        <v>5944</v>
      </c>
      <c r="L13" s="43">
        <f t="shared" si="1"/>
        <v>12206</v>
      </c>
      <c r="M13" s="43">
        <f t="shared" si="1"/>
        <v>9274</v>
      </c>
      <c r="N13" s="43">
        <f t="shared" si="1"/>
        <v>16419</v>
      </c>
      <c r="O13" s="43">
        <f t="shared" si="1"/>
        <v>2274</v>
      </c>
      <c r="P13" s="43">
        <f t="shared" si="1"/>
        <v>2184</v>
      </c>
      <c r="Q13" s="43">
        <f t="shared" si="1"/>
        <v>1233</v>
      </c>
      <c r="R13" s="48">
        <f t="shared" si="0"/>
        <v>219736</v>
      </c>
    </row>
    <row r="14" spans="1:18" s="74" customFormat="1" ht="18.75" customHeight="1">
      <c r="A14" s="13">
        <v>2210</v>
      </c>
      <c r="B14" s="4" t="s">
        <v>2</v>
      </c>
      <c r="C14" s="53">
        <v>432</v>
      </c>
      <c r="D14" s="53">
        <v>695</v>
      </c>
      <c r="E14" s="53">
        <v>730</v>
      </c>
      <c r="F14" s="43">
        <v>70</v>
      </c>
      <c r="G14" s="43">
        <v>254</v>
      </c>
      <c r="H14" s="43">
        <v>185</v>
      </c>
      <c r="I14" s="43">
        <v>143</v>
      </c>
      <c r="J14" s="49">
        <v>532</v>
      </c>
      <c r="K14" s="43">
        <v>385</v>
      </c>
      <c r="L14" s="43">
        <v>213</v>
      </c>
      <c r="M14" s="43">
        <v>325</v>
      </c>
      <c r="N14" s="43">
        <v>206</v>
      </c>
      <c r="O14" s="43"/>
      <c r="P14" s="43">
        <v>155</v>
      </c>
      <c r="Q14" s="43">
        <v>88</v>
      </c>
      <c r="R14" s="48">
        <f t="shared" si="0"/>
        <v>4413</v>
      </c>
    </row>
    <row r="15" spans="1:18" s="74" customFormat="1" ht="21" customHeight="1">
      <c r="A15" s="13">
        <v>2220</v>
      </c>
      <c r="B15" s="4" t="s">
        <v>3</v>
      </c>
      <c r="C15" s="54">
        <v>9568</v>
      </c>
      <c r="D15" s="54">
        <v>26808</v>
      </c>
      <c r="E15" s="54">
        <v>47426</v>
      </c>
      <c r="F15" s="43">
        <v>5849</v>
      </c>
      <c r="G15" s="43">
        <v>4639</v>
      </c>
      <c r="H15" s="43">
        <v>19943</v>
      </c>
      <c r="I15" s="43">
        <v>3762</v>
      </c>
      <c r="J15" s="49">
        <v>8141</v>
      </c>
      <c r="K15" s="43">
        <v>3481</v>
      </c>
      <c r="L15" s="43">
        <v>11296</v>
      </c>
      <c r="M15" s="43">
        <v>3437</v>
      </c>
      <c r="N15" s="43">
        <v>9223</v>
      </c>
      <c r="O15" s="43">
        <v>2166</v>
      </c>
      <c r="P15" s="43">
        <v>1491</v>
      </c>
      <c r="Q15" s="43">
        <v>921</v>
      </c>
      <c r="R15" s="48">
        <f t="shared" si="0"/>
        <v>158151</v>
      </c>
    </row>
    <row r="16" spans="1:18" s="74" customFormat="1" ht="33.75" customHeight="1">
      <c r="A16" s="13">
        <v>2230</v>
      </c>
      <c r="B16" s="4" t="s">
        <v>4</v>
      </c>
      <c r="C16" s="53">
        <v>308</v>
      </c>
      <c r="D16" s="53">
        <v>1106</v>
      </c>
      <c r="E16" s="53">
        <v>1300</v>
      </c>
      <c r="F16" s="43">
        <v>269</v>
      </c>
      <c r="G16" s="43">
        <v>388</v>
      </c>
      <c r="H16" s="43">
        <v>315</v>
      </c>
      <c r="I16" s="43">
        <v>33</v>
      </c>
      <c r="J16" s="49">
        <v>446</v>
      </c>
      <c r="K16" s="43">
        <v>88</v>
      </c>
      <c r="L16" s="43">
        <v>231</v>
      </c>
      <c r="M16" s="43">
        <v>556</v>
      </c>
      <c r="N16" s="43">
        <v>535</v>
      </c>
      <c r="O16" s="43">
        <v>30</v>
      </c>
      <c r="P16" s="43">
        <v>26</v>
      </c>
      <c r="Q16" s="43">
        <v>56</v>
      </c>
      <c r="R16" s="48">
        <f t="shared" si="0"/>
        <v>5687</v>
      </c>
    </row>
    <row r="17" spans="1:18" s="74" customFormat="1" ht="32.25" customHeight="1">
      <c r="A17" s="13">
        <v>2240</v>
      </c>
      <c r="B17" s="4" t="s">
        <v>38</v>
      </c>
      <c r="C17" s="53">
        <v>2150</v>
      </c>
      <c r="D17" s="53">
        <v>2807</v>
      </c>
      <c r="E17" s="53">
        <v>10454</v>
      </c>
      <c r="F17" s="43">
        <v>18</v>
      </c>
      <c r="G17" s="43">
        <v>1490</v>
      </c>
      <c r="H17" s="43">
        <v>842</v>
      </c>
      <c r="I17" s="43">
        <v>4422</v>
      </c>
      <c r="J17" s="49">
        <v>13745</v>
      </c>
      <c r="K17" s="43">
        <v>1722</v>
      </c>
      <c r="L17" s="43">
        <v>466</v>
      </c>
      <c r="M17" s="43">
        <v>4784</v>
      </c>
      <c r="N17" s="43">
        <v>6396</v>
      </c>
      <c r="O17" s="43">
        <v>25</v>
      </c>
      <c r="P17" s="43">
        <v>351</v>
      </c>
      <c r="Q17" s="43">
        <v>168</v>
      </c>
      <c r="R17" s="48">
        <f t="shared" si="0"/>
        <v>49840</v>
      </c>
    </row>
    <row r="18" spans="1:18" s="74" customFormat="1" ht="21" customHeight="1">
      <c r="A18" s="13">
        <v>2250</v>
      </c>
      <c r="B18" s="4" t="s">
        <v>5</v>
      </c>
      <c r="C18" s="53"/>
      <c r="D18" s="53"/>
      <c r="E18" s="53"/>
      <c r="F18" s="43">
        <f>ROUND(H18/44*$D$9,0)</f>
        <v>0</v>
      </c>
      <c r="G18" s="43"/>
      <c r="H18" s="43"/>
      <c r="I18" s="43">
        <v>21</v>
      </c>
      <c r="J18" s="49"/>
      <c r="K18" s="43">
        <v>39</v>
      </c>
      <c r="L18" s="43"/>
      <c r="M18" s="43"/>
      <c r="N18" s="43">
        <v>59</v>
      </c>
      <c r="O18" s="43"/>
      <c r="P18" s="43">
        <v>48</v>
      </c>
      <c r="Q18" s="43"/>
      <c r="R18" s="48">
        <f t="shared" si="0"/>
        <v>167</v>
      </c>
    </row>
    <row r="19" spans="1:18" s="74" customFormat="1" ht="33.75" customHeight="1">
      <c r="A19" s="13">
        <v>2260</v>
      </c>
      <c r="B19" s="4" t="s">
        <v>39</v>
      </c>
      <c r="C19" s="53">
        <v>443</v>
      </c>
      <c r="D19" s="53">
        <v>172</v>
      </c>
      <c r="E19" s="53">
        <v>131</v>
      </c>
      <c r="F19" s="43">
        <f>ROUND(H19/44*$D$9,0)</f>
        <v>0</v>
      </c>
      <c r="G19" s="43"/>
      <c r="H19" s="43"/>
      <c r="I19" s="43">
        <v>104</v>
      </c>
      <c r="J19" s="49">
        <v>61</v>
      </c>
      <c r="K19" s="43">
        <v>229</v>
      </c>
      <c r="L19" s="43"/>
      <c r="M19" s="43">
        <v>172</v>
      </c>
      <c r="N19" s="43"/>
      <c r="O19" s="43">
        <v>53</v>
      </c>
      <c r="P19" s="43">
        <v>113</v>
      </c>
      <c r="Q19" s="43"/>
      <c r="R19" s="48">
        <f t="shared" si="0"/>
        <v>1478</v>
      </c>
    </row>
    <row r="20" spans="1:19" s="74" customFormat="1" ht="30" customHeight="1">
      <c r="A20" s="12">
        <v>2300</v>
      </c>
      <c r="B20" s="2" t="s">
        <v>40</v>
      </c>
      <c r="C20" s="43">
        <f>C21+C22+C23+C24+C25+C27+C26</f>
        <v>4774</v>
      </c>
      <c r="D20" s="43">
        <f aca="true" t="shared" si="2" ref="D20:Q20">D21+D22+D23+D24+D25+D27+D26</f>
        <v>5234</v>
      </c>
      <c r="E20" s="43">
        <f t="shared" si="2"/>
        <v>14865</v>
      </c>
      <c r="F20" s="43">
        <f t="shared" si="2"/>
        <v>2559</v>
      </c>
      <c r="G20" s="43">
        <f t="shared" si="2"/>
        <v>790</v>
      </c>
      <c r="H20" s="43">
        <f t="shared" si="2"/>
        <v>4371</v>
      </c>
      <c r="I20" s="43">
        <f t="shared" si="2"/>
        <v>962</v>
      </c>
      <c r="J20" s="43">
        <f t="shared" si="2"/>
        <v>8001</v>
      </c>
      <c r="K20" s="43">
        <f t="shared" si="2"/>
        <v>6939</v>
      </c>
      <c r="L20" s="43">
        <f t="shared" si="2"/>
        <v>5114</v>
      </c>
      <c r="M20" s="43">
        <f t="shared" si="2"/>
        <v>6042</v>
      </c>
      <c r="N20" s="43">
        <f t="shared" si="2"/>
        <v>10859</v>
      </c>
      <c r="O20" s="43">
        <f t="shared" si="2"/>
        <v>1680</v>
      </c>
      <c r="P20" s="43">
        <f t="shared" si="2"/>
        <v>2159</v>
      </c>
      <c r="Q20" s="43">
        <f t="shared" si="2"/>
        <v>3539</v>
      </c>
      <c r="R20" s="48">
        <f t="shared" si="0"/>
        <v>77888</v>
      </c>
      <c r="S20" s="79"/>
    </row>
    <row r="21" spans="1:19" s="74" customFormat="1" ht="21.75" customHeight="1">
      <c r="A21" s="13">
        <v>2310</v>
      </c>
      <c r="B21" s="4" t="s">
        <v>41</v>
      </c>
      <c r="C21" s="53">
        <v>1716</v>
      </c>
      <c r="D21" s="53">
        <v>1370</v>
      </c>
      <c r="E21" s="53">
        <v>4537</v>
      </c>
      <c r="F21" s="43">
        <v>903</v>
      </c>
      <c r="G21" s="43">
        <v>180</v>
      </c>
      <c r="H21" s="43">
        <v>1890</v>
      </c>
      <c r="I21" s="43">
        <v>251</v>
      </c>
      <c r="J21" s="49">
        <v>1648</v>
      </c>
      <c r="K21" s="43">
        <v>1475</v>
      </c>
      <c r="L21" s="43">
        <v>1328</v>
      </c>
      <c r="M21" s="43">
        <v>1671</v>
      </c>
      <c r="N21" s="43">
        <v>1585</v>
      </c>
      <c r="O21" s="43">
        <v>443</v>
      </c>
      <c r="P21" s="43">
        <v>520</v>
      </c>
      <c r="Q21" s="43">
        <v>934</v>
      </c>
      <c r="R21" s="48">
        <f t="shared" si="0"/>
        <v>20451</v>
      </c>
      <c r="S21" s="77"/>
    </row>
    <row r="22" spans="1:18" s="74" customFormat="1" ht="33" customHeight="1">
      <c r="A22" s="13">
        <v>2320</v>
      </c>
      <c r="B22" s="4" t="s">
        <v>6</v>
      </c>
      <c r="C22" s="53">
        <v>490</v>
      </c>
      <c r="D22" s="53"/>
      <c r="E22" s="53"/>
      <c r="F22" s="43">
        <v>83</v>
      </c>
      <c r="G22" s="43"/>
      <c r="H22" s="43"/>
      <c r="I22" s="43">
        <v>4</v>
      </c>
      <c r="J22" s="49">
        <v>601</v>
      </c>
      <c r="K22" s="43">
        <v>3754</v>
      </c>
      <c r="L22" s="43">
        <v>226</v>
      </c>
      <c r="M22" s="43">
        <v>2571</v>
      </c>
      <c r="N22" s="43">
        <v>5890</v>
      </c>
      <c r="O22" s="43">
        <v>530</v>
      </c>
      <c r="P22" s="43">
        <v>660</v>
      </c>
      <c r="Q22" s="43">
        <v>2210</v>
      </c>
      <c r="R22" s="48">
        <f t="shared" si="0"/>
        <v>17019</v>
      </c>
    </row>
    <row r="23" spans="1:18" s="74" customFormat="1" ht="24.75" customHeight="1">
      <c r="A23" s="13">
        <v>2340</v>
      </c>
      <c r="B23" s="4" t="s">
        <v>42</v>
      </c>
      <c r="C23" s="53">
        <v>36</v>
      </c>
      <c r="D23" s="53"/>
      <c r="E23" s="53">
        <v>54</v>
      </c>
      <c r="F23" s="43">
        <f>ROUND(H23/44*$D$9,0)</f>
        <v>0</v>
      </c>
      <c r="G23" s="43"/>
      <c r="H23" s="43"/>
      <c r="I23" s="43"/>
      <c r="J23" s="49"/>
      <c r="K23" s="43"/>
      <c r="L23" s="43">
        <v>3</v>
      </c>
      <c r="M23" s="43"/>
      <c r="N23" s="43"/>
      <c r="O23" s="43"/>
      <c r="P23" s="43">
        <v>35</v>
      </c>
      <c r="Q23" s="43"/>
      <c r="R23" s="48">
        <f t="shared" si="0"/>
        <v>128</v>
      </c>
    </row>
    <row r="24" spans="1:18" s="74" customFormat="1" ht="20.25" customHeight="1">
      <c r="A24" s="13">
        <v>2350</v>
      </c>
      <c r="B24" s="4" t="s">
        <v>7</v>
      </c>
      <c r="C24" s="53">
        <v>2255</v>
      </c>
      <c r="D24" s="53">
        <v>2973</v>
      </c>
      <c r="E24" s="53">
        <v>9367</v>
      </c>
      <c r="F24" s="43">
        <v>1045</v>
      </c>
      <c r="G24" s="43">
        <v>269</v>
      </c>
      <c r="H24" s="43">
        <v>1466</v>
      </c>
      <c r="I24" s="43">
        <v>321</v>
      </c>
      <c r="J24" s="49">
        <v>3883</v>
      </c>
      <c r="K24" s="43">
        <v>1036</v>
      </c>
      <c r="L24" s="43">
        <v>2364</v>
      </c>
      <c r="M24" s="43">
        <v>1800</v>
      </c>
      <c r="N24" s="43">
        <v>2970</v>
      </c>
      <c r="O24" s="43">
        <v>707</v>
      </c>
      <c r="P24" s="43">
        <v>919</v>
      </c>
      <c r="Q24" s="43">
        <v>395</v>
      </c>
      <c r="R24" s="48">
        <f t="shared" si="0"/>
        <v>31770</v>
      </c>
    </row>
    <row r="25" spans="1:18" s="74" customFormat="1" ht="32.25" customHeight="1">
      <c r="A25" s="13">
        <v>2360</v>
      </c>
      <c r="B25" s="4" t="s">
        <v>43</v>
      </c>
      <c r="C25" s="53">
        <v>17</v>
      </c>
      <c r="D25" s="53"/>
      <c r="E25" s="53"/>
      <c r="F25" s="43">
        <v>218</v>
      </c>
      <c r="G25" s="43">
        <v>127</v>
      </c>
      <c r="H25" s="43"/>
      <c r="I25" s="43">
        <v>53</v>
      </c>
      <c r="J25" s="49">
        <v>413</v>
      </c>
      <c r="K25" s="43"/>
      <c r="L25" s="43">
        <v>353</v>
      </c>
      <c r="M25" s="43"/>
      <c r="N25" s="43"/>
      <c r="O25" s="43"/>
      <c r="P25" s="43"/>
      <c r="Q25" s="43"/>
      <c r="R25" s="48">
        <f t="shared" si="0"/>
        <v>1181</v>
      </c>
    </row>
    <row r="26" spans="1:20" s="74" customFormat="1" ht="27" customHeight="1" hidden="1">
      <c r="A26" s="68">
        <v>2363</v>
      </c>
      <c r="B26" s="34" t="s">
        <v>46</v>
      </c>
      <c r="C26" s="82"/>
      <c r="D26" s="82"/>
      <c r="E26" s="82"/>
      <c r="F26" s="50"/>
      <c r="G26" s="50"/>
      <c r="H26" s="50"/>
      <c r="I26" s="50"/>
      <c r="J26" s="55"/>
      <c r="K26" s="50"/>
      <c r="L26" s="50"/>
      <c r="M26" s="50"/>
      <c r="N26" s="50"/>
      <c r="O26" s="50"/>
      <c r="P26" s="50"/>
      <c r="Q26" s="50"/>
      <c r="R26" s="48">
        <f t="shared" si="0"/>
        <v>0</v>
      </c>
      <c r="T26" s="80"/>
    </row>
    <row r="27" spans="1:18" s="74" customFormat="1" ht="20.25" customHeight="1">
      <c r="A27" s="68">
        <v>2370</v>
      </c>
      <c r="B27" s="34" t="s">
        <v>35</v>
      </c>
      <c r="C27" s="83">
        <v>260</v>
      </c>
      <c r="D27" s="83">
        <v>891</v>
      </c>
      <c r="E27" s="83">
        <v>907</v>
      </c>
      <c r="F27" s="43">
        <v>310</v>
      </c>
      <c r="G27" s="43">
        <v>214</v>
      </c>
      <c r="H27" s="43">
        <v>1015</v>
      </c>
      <c r="I27" s="43">
        <v>333</v>
      </c>
      <c r="J27" s="49">
        <v>1456</v>
      </c>
      <c r="K27" s="43">
        <v>674</v>
      </c>
      <c r="L27" s="43">
        <v>840</v>
      </c>
      <c r="M27" s="43"/>
      <c r="N27" s="43">
        <v>414</v>
      </c>
      <c r="O27" s="43"/>
      <c r="P27" s="43">
        <v>25</v>
      </c>
      <c r="Q27" s="43"/>
      <c r="R27" s="48">
        <f t="shared" si="0"/>
        <v>7339</v>
      </c>
    </row>
    <row r="28" spans="1:18" s="74" customFormat="1" ht="21.75" customHeight="1">
      <c r="A28" s="12">
        <v>2400</v>
      </c>
      <c r="B28" s="2" t="s">
        <v>8</v>
      </c>
      <c r="C28" s="54"/>
      <c r="D28" s="54"/>
      <c r="E28" s="54"/>
      <c r="F28" s="43">
        <v>0</v>
      </c>
      <c r="G28" s="43"/>
      <c r="H28" s="43"/>
      <c r="I28" s="43"/>
      <c r="J28" s="49"/>
      <c r="K28" s="43"/>
      <c r="L28" s="43"/>
      <c r="M28" s="43">
        <v>0</v>
      </c>
      <c r="N28" s="43">
        <v>89</v>
      </c>
      <c r="O28" s="43"/>
      <c r="P28" s="43"/>
      <c r="Q28" s="43"/>
      <c r="R28" s="48">
        <f t="shared" si="0"/>
        <v>89</v>
      </c>
    </row>
    <row r="29" spans="1:18" s="74" customFormat="1" ht="18.75" customHeight="1">
      <c r="A29" s="12">
        <v>5233</v>
      </c>
      <c r="B29" s="35" t="s">
        <v>36</v>
      </c>
      <c r="C29" s="53"/>
      <c r="D29" s="53"/>
      <c r="E29" s="53"/>
      <c r="F29" s="43">
        <v>0</v>
      </c>
      <c r="G29" s="43"/>
      <c r="H29" s="43"/>
      <c r="I29" s="43"/>
      <c r="J29" s="49"/>
      <c r="K29" s="43"/>
      <c r="L29" s="43"/>
      <c r="M29" s="43"/>
      <c r="N29" s="43"/>
      <c r="O29" s="43"/>
      <c r="P29" s="43"/>
      <c r="Q29" s="43"/>
      <c r="R29" s="48"/>
    </row>
    <row r="30" spans="1:18" s="74" customFormat="1" ht="18" customHeight="1">
      <c r="A30" s="69" t="s">
        <v>9</v>
      </c>
      <c r="B30" s="70"/>
      <c r="C30" s="46">
        <f>C10+C11+C12+C13+C20+C28+C29</f>
        <v>161712</v>
      </c>
      <c r="D30" s="46">
        <f aca="true" t="shared" si="3" ref="D30:Q30">D10+D11+D12+D13+D20+D28+D29</f>
        <v>292701</v>
      </c>
      <c r="E30" s="46">
        <f t="shared" si="3"/>
        <v>406236</v>
      </c>
      <c r="F30" s="46">
        <f t="shared" si="3"/>
        <v>69154</v>
      </c>
      <c r="G30" s="46">
        <f t="shared" si="3"/>
        <v>48947</v>
      </c>
      <c r="H30" s="46">
        <f t="shared" si="3"/>
        <v>144276</v>
      </c>
      <c r="I30" s="46">
        <f t="shared" si="3"/>
        <v>46688</v>
      </c>
      <c r="J30" s="46">
        <f t="shared" si="3"/>
        <v>111489</v>
      </c>
      <c r="K30" s="46">
        <f t="shared" si="3"/>
        <v>61035</v>
      </c>
      <c r="L30" s="46">
        <f t="shared" si="3"/>
        <v>89370</v>
      </c>
      <c r="M30" s="46">
        <f t="shared" si="3"/>
        <v>85498</v>
      </c>
      <c r="N30" s="46">
        <f t="shared" si="3"/>
        <v>165514</v>
      </c>
      <c r="O30" s="46">
        <f t="shared" si="3"/>
        <v>24819</v>
      </c>
      <c r="P30" s="46">
        <f t="shared" si="3"/>
        <v>16993</v>
      </c>
      <c r="Q30" s="46">
        <f t="shared" si="3"/>
        <v>39518</v>
      </c>
      <c r="R30" s="57">
        <f t="shared" si="0"/>
        <v>1763950</v>
      </c>
    </row>
    <row r="31" spans="1:18" s="74" customFormat="1" ht="30" customHeight="1">
      <c r="A31" s="69" t="s">
        <v>33</v>
      </c>
      <c r="B31" s="69"/>
      <c r="C31" s="47">
        <f>C30/12/C8</f>
        <v>201.13432835820896</v>
      </c>
      <c r="D31" s="47">
        <f aca="true" t="shared" si="4" ref="D31:R31">D30/12/D8</f>
        <v>163.70302013422818</v>
      </c>
      <c r="E31" s="47">
        <f t="shared" si="4"/>
        <v>169.265</v>
      </c>
      <c r="F31" s="47">
        <f t="shared" si="4"/>
        <v>205.81547619047618</v>
      </c>
      <c r="G31" s="47">
        <f t="shared" si="4"/>
        <v>113.30324074074073</v>
      </c>
      <c r="H31" s="47">
        <f t="shared" si="4"/>
        <v>214.69642857142858</v>
      </c>
      <c r="I31" s="47">
        <f t="shared" si="4"/>
        <v>162.11111111111111</v>
      </c>
      <c r="J31" s="47">
        <f t="shared" si="4"/>
        <v>175.29716981132074</v>
      </c>
      <c r="K31" s="47">
        <f t="shared" si="4"/>
        <v>299.19117647058823</v>
      </c>
      <c r="L31" s="47">
        <f t="shared" si="4"/>
        <v>310.3125</v>
      </c>
      <c r="M31" s="47">
        <f t="shared" si="4"/>
        <v>187.4956140350877</v>
      </c>
      <c r="N31" s="47">
        <f t="shared" si="4"/>
        <v>226.1120218579235</v>
      </c>
      <c r="O31" s="47">
        <f t="shared" si="4"/>
        <v>159.09615384615384</v>
      </c>
      <c r="P31" s="47">
        <f t="shared" si="4"/>
        <v>94.40555555555555</v>
      </c>
      <c r="Q31" s="47">
        <f t="shared" si="4"/>
        <v>193.7156862745098</v>
      </c>
      <c r="R31" s="47">
        <f t="shared" si="4"/>
        <v>184.20530492898916</v>
      </c>
    </row>
    <row r="32" spans="3:18" ht="12.75">
      <c r="C32" s="6"/>
      <c r="D32" s="6"/>
      <c r="Q32" s="7"/>
      <c r="R32" s="32"/>
    </row>
    <row r="33" spans="3:18" ht="12.75">
      <c r="C33" s="30"/>
      <c r="D33" s="3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0"/>
      <c r="R33" s="32"/>
    </row>
    <row r="34" spans="3:19" ht="12.75">
      <c r="C34" s="27"/>
      <c r="D34" s="27"/>
      <c r="E34" s="27"/>
      <c r="F34" s="27"/>
      <c r="G34" s="27"/>
      <c r="H34" s="36"/>
      <c r="I34" s="36"/>
      <c r="J34" s="36"/>
      <c r="K34" s="36"/>
      <c r="L34" s="36"/>
      <c r="M34" s="36"/>
      <c r="N34" s="36"/>
      <c r="O34" s="36"/>
      <c r="P34" s="36"/>
      <c r="Q34" s="27"/>
      <c r="R34" s="52"/>
      <c r="S34" s="27"/>
    </row>
    <row r="35" spans="17:18" ht="12.75">
      <c r="Q35" s="7"/>
      <c r="R35" s="7"/>
    </row>
    <row r="36" spans="6:18" ht="12.75"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ht="12.75">
      <c r="D37" s="7"/>
    </row>
    <row r="39" ht="12.75">
      <c r="B39" s="16"/>
    </row>
    <row r="40" ht="12.75">
      <c r="B40" s="17"/>
    </row>
    <row r="41" spans="4:17" ht="12.7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4:17" ht="12.7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4:17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4:17" ht="12.7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4:17" ht="12.7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</sheetData>
  <sheetProtection/>
  <mergeCells count="8">
    <mergeCell ref="N1:R1"/>
    <mergeCell ref="L2:R2"/>
    <mergeCell ref="L3:R3"/>
    <mergeCell ref="A30:B30"/>
    <mergeCell ref="A31:B31"/>
    <mergeCell ref="A9:F9"/>
    <mergeCell ref="N5:R5"/>
    <mergeCell ref="M4:R4"/>
  </mergeCells>
  <printOptions/>
  <pageMargins left="1.1811023622047245" right="0.1968503937007874" top="0.7874015748031497" bottom="0.7874015748031497" header="0.31496062992125984" footer="0.31496062992125984"/>
  <pageSetup fitToWidth="0" fitToHeight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19" width="9.140625" style="0" customWidth="1"/>
  </cols>
  <sheetData>
    <row r="1" spans="13:18" ht="12.75">
      <c r="M1" s="39"/>
      <c r="N1" s="71" t="s">
        <v>72</v>
      </c>
      <c r="O1" s="71"/>
      <c r="P1" s="71"/>
      <c r="Q1" s="71"/>
      <c r="R1" s="71"/>
    </row>
    <row r="2" spans="13:18" ht="12.75">
      <c r="M2" s="71" t="s">
        <v>69</v>
      </c>
      <c r="N2" s="71"/>
      <c r="O2" s="71"/>
      <c r="P2" s="71"/>
      <c r="Q2" s="71"/>
      <c r="R2" s="71"/>
    </row>
    <row r="3" spans="13:18" ht="12.75">
      <c r="M3" s="39"/>
      <c r="N3" s="71" t="s">
        <v>73</v>
      </c>
      <c r="O3" s="71"/>
      <c r="P3" s="71"/>
      <c r="Q3" s="71"/>
      <c r="R3" s="71"/>
    </row>
    <row r="4" ht="15">
      <c r="B4" s="11" t="s">
        <v>63</v>
      </c>
    </row>
    <row r="5" spans="1:3" ht="12.75">
      <c r="A5" s="1"/>
      <c r="B5" s="3" t="s">
        <v>64</v>
      </c>
      <c r="C5" s="1"/>
    </row>
    <row r="6" spans="1:3" ht="12.75">
      <c r="A6" s="1"/>
      <c r="B6" s="3"/>
      <c r="C6" s="1"/>
    </row>
    <row r="7" spans="1:18" ht="55.5" customHeight="1">
      <c r="A7" s="24" t="s">
        <v>1</v>
      </c>
      <c r="B7" s="24" t="s">
        <v>0</v>
      </c>
      <c r="C7" s="26" t="s">
        <v>24</v>
      </c>
      <c r="D7" s="26" t="s">
        <v>25</v>
      </c>
      <c r="E7" s="26" t="s">
        <v>26</v>
      </c>
      <c r="F7" s="26" t="s">
        <v>27</v>
      </c>
      <c r="G7" s="26" t="s">
        <v>12</v>
      </c>
      <c r="H7" s="26" t="s">
        <v>28</v>
      </c>
      <c r="I7" s="26" t="s">
        <v>29</v>
      </c>
      <c r="J7" s="26" t="s">
        <v>30</v>
      </c>
      <c r="K7" s="26" t="s">
        <v>16</v>
      </c>
      <c r="L7" s="26" t="s">
        <v>17</v>
      </c>
      <c r="M7" s="26" t="s">
        <v>34</v>
      </c>
      <c r="N7" s="26" t="s">
        <v>31</v>
      </c>
      <c r="O7" s="26" t="s">
        <v>20</v>
      </c>
      <c r="P7" s="22" t="s">
        <v>21</v>
      </c>
      <c r="Q7" s="26" t="s">
        <v>22</v>
      </c>
      <c r="R7" s="26" t="s">
        <v>23</v>
      </c>
    </row>
    <row r="8" spans="1:18" ht="29.25" customHeight="1">
      <c r="A8" s="8"/>
      <c r="B8" s="9" t="s">
        <v>67</v>
      </c>
      <c r="C8" s="21">
        <v>39</v>
      </c>
      <c r="D8" s="53">
        <v>81</v>
      </c>
      <c r="E8" s="53">
        <v>115</v>
      </c>
      <c r="F8" s="53">
        <v>12</v>
      </c>
      <c r="G8" s="53">
        <v>19</v>
      </c>
      <c r="H8" s="53">
        <v>28</v>
      </c>
      <c r="I8" s="53">
        <v>16</v>
      </c>
      <c r="J8" s="53">
        <v>34</v>
      </c>
      <c r="K8" s="53">
        <v>9</v>
      </c>
      <c r="L8" s="53">
        <v>19</v>
      </c>
      <c r="M8" s="53">
        <v>19</v>
      </c>
      <c r="N8" s="53">
        <v>30</v>
      </c>
      <c r="O8" s="53">
        <v>12</v>
      </c>
      <c r="P8" s="53">
        <v>16</v>
      </c>
      <c r="Q8" s="53">
        <v>8</v>
      </c>
      <c r="R8" s="53">
        <f>SUM(C8:Q8)</f>
        <v>457</v>
      </c>
    </row>
    <row r="9" spans="1:18" ht="26.25" customHeight="1">
      <c r="A9" s="65" t="s">
        <v>62</v>
      </c>
      <c r="B9" s="73"/>
      <c r="C9" s="73"/>
      <c r="D9" s="73"/>
      <c r="E9" s="73"/>
      <c r="F9" s="73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53"/>
    </row>
    <row r="10" spans="1:18" ht="39.75" customHeight="1">
      <c r="A10" s="12">
        <v>1100</v>
      </c>
      <c r="B10" s="2" t="s">
        <v>44</v>
      </c>
      <c r="C10" s="54">
        <v>24951</v>
      </c>
      <c r="D10" s="53">
        <v>52241</v>
      </c>
      <c r="E10" s="54">
        <v>64474</v>
      </c>
      <c r="F10" s="53">
        <v>11362</v>
      </c>
      <c r="G10" s="53">
        <v>10066</v>
      </c>
      <c r="H10" s="53">
        <v>6725</v>
      </c>
      <c r="I10" s="53">
        <v>24102</v>
      </c>
      <c r="J10" s="54">
        <v>38385</v>
      </c>
      <c r="K10" s="43">
        <v>10216</v>
      </c>
      <c r="L10" s="53">
        <v>17561</v>
      </c>
      <c r="M10" s="53">
        <v>24063</v>
      </c>
      <c r="N10" s="53">
        <v>52601</v>
      </c>
      <c r="O10" s="43">
        <v>8941</v>
      </c>
      <c r="P10" s="53">
        <v>7539</v>
      </c>
      <c r="Q10" s="53">
        <v>9180</v>
      </c>
      <c r="R10" s="53">
        <f aca="true" t="shared" si="0" ref="R10:R30">SUM(C10:Q10)</f>
        <v>362407</v>
      </c>
    </row>
    <row r="11" spans="1:18" ht="66" customHeight="1">
      <c r="A11" s="12">
        <v>1200</v>
      </c>
      <c r="B11" s="2" t="s">
        <v>47</v>
      </c>
      <c r="C11" s="54">
        <v>7132</v>
      </c>
      <c r="D11" s="53">
        <v>15902</v>
      </c>
      <c r="E11" s="54">
        <v>19091</v>
      </c>
      <c r="F11" s="53">
        <v>2000</v>
      </c>
      <c r="G11" s="53">
        <v>4892</v>
      </c>
      <c r="H11" s="53">
        <v>1586</v>
      </c>
      <c r="I11" s="53">
        <v>6354</v>
      </c>
      <c r="J11" s="54">
        <v>10525</v>
      </c>
      <c r="K11" s="43">
        <v>3129</v>
      </c>
      <c r="L11" s="53">
        <v>4305</v>
      </c>
      <c r="M11" s="53">
        <v>6530</v>
      </c>
      <c r="N11" s="53">
        <v>14351</v>
      </c>
      <c r="O11" s="43">
        <v>2213</v>
      </c>
      <c r="P11" s="53">
        <v>1778</v>
      </c>
      <c r="Q11" s="53">
        <v>2166</v>
      </c>
      <c r="R11" s="53">
        <f t="shared" si="0"/>
        <v>101954</v>
      </c>
    </row>
    <row r="12" spans="1:18" ht="40.5" customHeight="1">
      <c r="A12" s="12">
        <v>2100</v>
      </c>
      <c r="B12" s="2" t="s">
        <v>37</v>
      </c>
      <c r="C12" s="53"/>
      <c r="D12" s="53"/>
      <c r="E12" s="53"/>
      <c r="F12" s="53">
        <f>G12-E12</f>
        <v>0</v>
      </c>
      <c r="G12" s="53"/>
      <c r="H12" s="53"/>
      <c r="I12" s="53">
        <v>14</v>
      </c>
      <c r="J12" s="54">
        <v>4</v>
      </c>
      <c r="K12" s="43"/>
      <c r="L12" s="53"/>
      <c r="M12" s="53">
        <v>14</v>
      </c>
      <c r="N12" s="53">
        <v>31</v>
      </c>
      <c r="O12" s="43"/>
      <c r="P12" s="53">
        <v>7</v>
      </c>
      <c r="Q12" s="53"/>
      <c r="R12" s="53">
        <f t="shared" si="0"/>
        <v>70</v>
      </c>
    </row>
    <row r="13" spans="1:18" ht="14.25" customHeight="1">
      <c r="A13" s="12">
        <v>2200</v>
      </c>
      <c r="B13" s="2" t="s">
        <v>45</v>
      </c>
      <c r="C13" s="43">
        <f aca="true" t="shared" si="1" ref="C13:Q13">C14+C15+C16+C17+C18+C19</f>
        <v>4899</v>
      </c>
      <c r="D13" s="43">
        <f t="shared" si="1"/>
        <v>16101</v>
      </c>
      <c r="E13" s="43">
        <f t="shared" si="1"/>
        <v>31521</v>
      </c>
      <c r="F13" s="43">
        <f t="shared" si="1"/>
        <v>2897</v>
      </c>
      <c r="G13" s="43">
        <f t="shared" si="1"/>
        <v>4513</v>
      </c>
      <c r="H13" s="43">
        <f t="shared" si="1"/>
        <v>4992</v>
      </c>
      <c r="I13" s="43">
        <f t="shared" si="1"/>
        <v>6942</v>
      </c>
      <c r="J13" s="43">
        <f t="shared" si="1"/>
        <v>13919</v>
      </c>
      <c r="K13" s="43">
        <f t="shared" si="1"/>
        <v>2548</v>
      </c>
      <c r="L13" s="43">
        <f t="shared" si="1"/>
        <v>5514</v>
      </c>
      <c r="M13" s="43">
        <f t="shared" si="1"/>
        <v>4057</v>
      </c>
      <c r="N13" s="43">
        <f t="shared" si="1"/>
        <v>7961</v>
      </c>
      <c r="O13" s="43">
        <f t="shared" si="1"/>
        <v>2274</v>
      </c>
      <c r="P13" s="43">
        <f t="shared" si="1"/>
        <v>1591</v>
      </c>
      <c r="Q13" s="43">
        <f t="shared" si="1"/>
        <v>526</v>
      </c>
      <c r="R13" s="53">
        <f t="shared" si="0"/>
        <v>110255</v>
      </c>
    </row>
    <row r="14" spans="1:18" ht="18.75" customHeight="1">
      <c r="A14" s="13">
        <v>2210</v>
      </c>
      <c r="B14" s="4" t="s">
        <v>2</v>
      </c>
      <c r="C14" s="49">
        <v>164</v>
      </c>
      <c r="D14" s="53">
        <v>354</v>
      </c>
      <c r="E14" s="53">
        <v>383</v>
      </c>
      <c r="F14" s="54">
        <v>33</v>
      </c>
      <c r="G14" s="53">
        <v>169</v>
      </c>
      <c r="H14" s="53">
        <v>43</v>
      </c>
      <c r="I14" s="53">
        <v>117</v>
      </c>
      <c r="J14" s="54">
        <v>323</v>
      </c>
      <c r="K14" s="43">
        <v>165</v>
      </c>
      <c r="L14" s="53">
        <v>96</v>
      </c>
      <c r="M14" s="53">
        <v>145</v>
      </c>
      <c r="N14" s="53">
        <v>101</v>
      </c>
      <c r="O14" s="43"/>
      <c r="P14" s="53">
        <v>115</v>
      </c>
      <c r="Q14" s="53">
        <v>38</v>
      </c>
      <c r="R14" s="53">
        <f t="shared" si="0"/>
        <v>2246</v>
      </c>
    </row>
    <row r="15" spans="1:18" ht="21" customHeight="1">
      <c r="A15" s="13">
        <v>2220</v>
      </c>
      <c r="B15" s="4" t="s">
        <v>3</v>
      </c>
      <c r="C15" s="49">
        <v>3634</v>
      </c>
      <c r="D15" s="53">
        <v>13664</v>
      </c>
      <c r="E15" s="53">
        <v>24898</v>
      </c>
      <c r="F15" s="54">
        <v>2729</v>
      </c>
      <c r="G15" s="53">
        <v>3093</v>
      </c>
      <c r="H15" s="53">
        <v>4678</v>
      </c>
      <c r="I15" s="53">
        <v>3078</v>
      </c>
      <c r="J15" s="54">
        <v>4943</v>
      </c>
      <c r="K15" s="43">
        <v>1493</v>
      </c>
      <c r="L15" s="53">
        <v>5102</v>
      </c>
      <c r="M15" s="53">
        <v>1499</v>
      </c>
      <c r="N15" s="53">
        <v>4471</v>
      </c>
      <c r="O15" s="43">
        <v>2166</v>
      </c>
      <c r="P15" s="53">
        <v>1099</v>
      </c>
      <c r="Q15" s="53">
        <v>403</v>
      </c>
      <c r="R15" s="53">
        <f t="shared" si="0"/>
        <v>76950</v>
      </c>
    </row>
    <row r="16" spans="1:18" ht="27" customHeight="1">
      <c r="A16" s="13">
        <v>2230</v>
      </c>
      <c r="B16" s="4" t="s">
        <v>4</v>
      </c>
      <c r="C16" s="49">
        <v>117</v>
      </c>
      <c r="D16" s="53">
        <v>564</v>
      </c>
      <c r="E16" s="53">
        <v>682</v>
      </c>
      <c r="F16" s="54">
        <v>126</v>
      </c>
      <c r="G16" s="53">
        <v>258</v>
      </c>
      <c r="H16" s="53">
        <v>74</v>
      </c>
      <c r="I16" s="53">
        <v>27</v>
      </c>
      <c r="J16" s="54">
        <v>271</v>
      </c>
      <c r="K16" s="43">
        <v>38</v>
      </c>
      <c r="L16" s="53">
        <v>105</v>
      </c>
      <c r="M16" s="53">
        <v>242</v>
      </c>
      <c r="N16" s="53">
        <v>259</v>
      </c>
      <c r="O16" s="43">
        <v>30</v>
      </c>
      <c r="P16" s="53"/>
      <c r="Q16" s="53">
        <v>12</v>
      </c>
      <c r="R16" s="53">
        <f t="shared" si="0"/>
        <v>2805</v>
      </c>
    </row>
    <row r="17" spans="1:18" ht="27" customHeight="1">
      <c r="A17" s="13">
        <v>2240</v>
      </c>
      <c r="B17" s="4" t="s">
        <v>38</v>
      </c>
      <c r="C17" s="49">
        <v>816</v>
      </c>
      <c r="D17" s="53">
        <v>1431</v>
      </c>
      <c r="E17" s="53">
        <v>5489</v>
      </c>
      <c r="F17" s="54">
        <v>9</v>
      </c>
      <c r="G17" s="53">
        <v>993</v>
      </c>
      <c r="H17" s="53">
        <v>197</v>
      </c>
      <c r="I17" s="53">
        <v>3618</v>
      </c>
      <c r="J17" s="54">
        <v>8345</v>
      </c>
      <c r="K17" s="43">
        <v>738</v>
      </c>
      <c r="L17" s="53">
        <v>211</v>
      </c>
      <c r="M17" s="53">
        <v>2086</v>
      </c>
      <c r="N17" s="53">
        <v>3101</v>
      </c>
      <c r="O17" s="43">
        <v>25</v>
      </c>
      <c r="P17" s="53">
        <v>258</v>
      </c>
      <c r="Q17" s="53">
        <v>73</v>
      </c>
      <c r="R17" s="53">
        <f t="shared" si="0"/>
        <v>27390</v>
      </c>
    </row>
    <row r="18" spans="1:18" ht="17.25" customHeight="1">
      <c r="A18" s="13">
        <v>2250</v>
      </c>
      <c r="B18" s="4" t="s">
        <v>5</v>
      </c>
      <c r="C18" s="49"/>
      <c r="D18" s="53"/>
      <c r="E18" s="53"/>
      <c r="F18" s="54"/>
      <c r="G18" s="53"/>
      <c r="H18" s="53"/>
      <c r="I18" s="53">
        <v>17</v>
      </c>
      <c r="J18" s="54"/>
      <c r="K18" s="43">
        <v>16</v>
      </c>
      <c r="L18" s="53"/>
      <c r="M18" s="53">
        <v>10</v>
      </c>
      <c r="N18" s="53">
        <v>29</v>
      </c>
      <c r="O18" s="43"/>
      <c r="P18" s="53">
        <v>36</v>
      </c>
      <c r="Q18" s="53"/>
      <c r="R18" s="53">
        <f t="shared" si="0"/>
        <v>108</v>
      </c>
    </row>
    <row r="19" spans="1:18" ht="27" customHeight="1">
      <c r="A19" s="13">
        <v>2260</v>
      </c>
      <c r="B19" s="4" t="s">
        <v>39</v>
      </c>
      <c r="C19" s="49">
        <v>168</v>
      </c>
      <c r="D19" s="53">
        <v>88</v>
      </c>
      <c r="E19" s="53">
        <v>69</v>
      </c>
      <c r="F19" s="54"/>
      <c r="G19" s="53"/>
      <c r="H19" s="53"/>
      <c r="I19" s="53">
        <v>85</v>
      </c>
      <c r="J19" s="54">
        <v>37</v>
      </c>
      <c r="K19" s="43">
        <v>98</v>
      </c>
      <c r="L19" s="53"/>
      <c r="M19" s="53">
        <v>75</v>
      </c>
      <c r="N19" s="53"/>
      <c r="O19" s="43">
        <v>53</v>
      </c>
      <c r="P19" s="53">
        <v>83</v>
      </c>
      <c r="Q19" s="53"/>
      <c r="R19" s="53">
        <f t="shared" si="0"/>
        <v>756</v>
      </c>
    </row>
    <row r="20" spans="1:18" ht="40.5" customHeight="1">
      <c r="A20" s="12">
        <v>2300</v>
      </c>
      <c r="B20" s="2" t="s">
        <v>40</v>
      </c>
      <c r="C20" s="43">
        <f>C21+C22+C23+C24+C25+C27+C26</f>
        <v>1812</v>
      </c>
      <c r="D20" s="43">
        <f aca="true" t="shared" si="2" ref="D20:Q20">D21+D22+D23+D24+D25+D27+D26</f>
        <v>2667</v>
      </c>
      <c r="E20" s="43">
        <f t="shared" si="2"/>
        <v>7803</v>
      </c>
      <c r="F20" s="43">
        <f t="shared" si="2"/>
        <v>1195</v>
      </c>
      <c r="G20" s="43">
        <f t="shared" si="2"/>
        <v>528</v>
      </c>
      <c r="H20" s="43">
        <f t="shared" si="2"/>
        <v>1025</v>
      </c>
      <c r="I20" s="43">
        <f t="shared" si="2"/>
        <v>788</v>
      </c>
      <c r="J20" s="43">
        <f t="shared" si="2"/>
        <v>4857</v>
      </c>
      <c r="K20" s="43">
        <f t="shared" si="2"/>
        <v>2565</v>
      </c>
      <c r="L20" s="43">
        <f t="shared" si="2"/>
        <v>2312</v>
      </c>
      <c r="M20" s="43">
        <f t="shared" si="2"/>
        <v>2759</v>
      </c>
      <c r="N20" s="43">
        <f t="shared" si="2"/>
        <v>5265</v>
      </c>
      <c r="O20" s="43">
        <f t="shared" si="2"/>
        <v>1680</v>
      </c>
      <c r="P20" s="43">
        <f t="shared" si="2"/>
        <v>1605</v>
      </c>
      <c r="Q20" s="43">
        <f t="shared" si="2"/>
        <v>1550</v>
      </c>
      <c r="R20" s="53">
        <f t="shared" si="0"/>
        <v>38411</v>
      </c>
    </row>
    <row r="21" spans="1:18" ht="15.75" customHeight="1">
      <c r="A21" s="15">
        <v>2310</v>
      </c>
      <c r="B21" s="4" t="s">
        <v>41</v>
      </c>
      <c r="C21" s="49">
        <v>651</v>
      </c>
      <c r="D21" s="53">
        <v>698</v>
      </c>
      <c r="E21" s="53">
        <v>2382</v>
      </c>
      <c r="F21" s="54">
        <v>422</v>
      </c>
      <c r="G21" s="53">
        <v>120</v>
      </c>
      <c r="H21" s="53">
        <v>443</v>
      </c>
      <c r="I21" s="53">
        <v>205</v>
      </c>
      <c r="J21" s="54">
        <v>1000</v>
      </c>
      <c r="K21" s="43">
        <v>632</v>
      </c>
      <c r="L21" s="53">
        <v>600</v>
      </c>
      <c r="M21" s="53">
        <v>730</v>
      </c>
      <c r="N21" s="53">
        <v>768</v>
      </c>
      <c r="O21" s="43">
        <v>443</v>
      </c>
      <c r="P21" s="53">
        <v>384</v>
      </c>
      <c r="Q21" s="53">
        <v>410</v>
      </c>
      <c r="R21" s="53">
        <f t="shared" si="0"/>
        <v>9888</v>
      </c>
    </row>
    <row r="22" spans="1:18" ht="27.75" customHeight="1">
      <c r="A22" s="15">
        <v>2320</v>
      </c>
      <c r="B22" s="4" t="s">
        <v>6</v>
      </c>
      <c r="C22" s="49">
        <v>186</v>
      </c>
      <c r="D22" s="53"/>
      <c r="E22" s="53"/>
      <c r="F22" s="54">
        <v>39</v>
      </c>
      <c r="G22" s="53"/>
      <c r="H22" s="53"/>
      <c r="I22" s="53">
        <v>3</v>
      </c>
      <c r="J22" s="54">
        <v>365</v>
      </c>
      <c r="K22" s="43">
        <v>1066</v>
      </c>
      <c r="L22" s="53">
        <v>102</v>
      </c>
      <c r="M22" s="53">
        <v>1122</v>
      </c>
      <c r="N22" s="53">
        <v>2856</v>
      </c>
      <c r="O22" s="43">
        <v>530</v>
      </c>
      <c r="P22" s="53">
        <v>486</v>
      </c>
      <c r="Q22" s="53">
        <v>967</v>
      </c>
      <c r="R22" s="53">
        <f t="shared" si="0"/>
        <v>7722</v>
      </c>
    </row>
    <row r="23" spans="1:18" ht="28.5" customHeight="1">
      <c r="A23" s="15">
        <v>2340</v>
      </c>
      <c r="B23" s="4" t="s">
        <v>42</v>
      </c>
      <c r="C23" s="49">
        <v>13</v>
      </c>
      <c r="D23" s="53"/>
      <c r="E23" s="53">
        <v>28</v>
      </c>
      <c r="F23" s="54"/>
      <c r="G23" s="53"/>
      <c r="H23" s="53"/>
      <c r="I23" s="53"/>
      <c r="J23" s="54"/>
      <c r="K23" s="43"/>
      <c r="L23" s="53">
        <v>2</v>
      </c>
      <c r="M23" s="53"/>
      <c r="N23" s="53"/>
      <c r="O23" s="43"/>
      <c r="P23" s="53">
        <v>35</v>
      </c>
      <c r="Q23" s="53"/>
      <c r="R23" s="53">
        <f t="shared" si="0"/>
        <v>78</v>
      </c>
    </row>
    <row r="24" spans="1:18" ht="20.25" customHeight="1">
      <c r="A24" s="15">
        <v>2350</v>
      </c>
      <c r="B24" s="4" t="s">
        <v>7</v>
      </c>
      <c r="C24" s="49">
        <v>856</v>
      </c>
      <c r="D24" s="53">
        <v>1515</v>
      </c>
      <c r="E24" s="53">
        <v>4917</v>
      </c>
      <c r="F24" s="54">
        <v>487</v>
      </c>
      <c r="G24" s="53">
        <v>180</v>
      </c>
      <c r="H24" s="53">
        <v>344</v>
      </c>
      <c r="I24" s="53">
        <v>263</v>
      </c>
      <c r="J24" s="54">
        <v>2357</v>
      </c>
      <c r="K24" s="43">
        <v>578</v>
      </c>
      <c r="L24" s="53">
        <v>1068</v>
      </c>
      <c r="M24" s="53">
        <v>783</v>
      </c>
      <c r="N24" s="53">
        <v>1440</v>
      </c>
      <c r="O24" s="43">
        <v>707</v>
      </c>
      <c r="P24" s="53">
        <v>678</v>
      </c>
      <c r="Q24" s="53">
        <v>173</v>
      </c>
      <c r="R24" s="53">
        <f t="shared" si="0"/>
        <v>16346</v>
      </c>
    </row>
    <row r="25" spans="1:18" ht="38.25" customHeight="1">
      <c r="A25" s="15">
        <v>2360</v>
      </c>
      <c r="B25" s="4" t="s">
        <v>43</v>
      </c>
      <c r="C25" s="49">
        <v>7</v>
      </c>
      <c r="D25" s="53"/>
      <c r="E25" s="53"/>
      <c r="F25" s="54">
        <v>102</v>
      </c>
      <c r="G25" s="53">
        <v>85</v>
      </c>
      <c r="H25" s="53"/>
      <c r="I25" s="53">
        <v>44</v>
      </c>
      <c r="J25" s="54">
        <v>251</v>
      </c>
      <c r="K25" s="50"/>
      <c r="L25" s="53">
        <v>160</v>
      </c>
      <c r="M25" s="53"/>
      <c r="N25" s="53"/>
      <c r="O25" s="43"/>
      <c r="P25" s="53"/>
      <c r="Q25" s="53"/>
      <c r="R25" s="53">
        <f t="shared" si="0"/>
        <v>649</v>
      </c>
    </row>
    <row r="26" spans="1:18" ht="24.75" customHeight="1" hidden="1">
      <c r="A26" s="37">
        <v>2363</v>
      </c>
      <c r="B26" s="34" t="s">
        <v>46</v>
      </c>
      <c r="C26" s="55"/>
      <c r="D26" s="48"/>
      <c r="E26" s="48"/>
      <c r="F26" s="56"/>
      <c r="G26" s="48"/>
      <c r="H26" s="48"/>
      <c r="I26" s="48"/>
      <c r="J26" s="56"/>
      <c r="K26" s="50"/>
      <c r="L26" s="48"/>
      <c r="M26" s="48"/>
      <c r="N26" s="48"/>
      <c r="O26" s="50"/>
      <c r="P26" s="48"/>
      <c r="Q26" s="48"/>
      <c r="R26" s="53">
        <f t="shared" si="0"/>
        <v>0</v>
      </c>
    </row>
    <row r="27" spans="1:18" ht="20.25" customHeight="1">
      <c r="A27" s="15">
        <v>2370</v>
      </c>
      <c r="B27" s="34" t="s">
        <v>35</v>
      </c>
      <c r="C27" s="49">
        <v>99</v>
      </c>
      <c r="D27" s="53">
        <v>454</v>
      </c>
      <c r="E27" s="53">
        <v>476</v>
      </c>
      <c r="F27" s="53">
        <v>145</v>
      </c>
      <c r="G27" s="53">
        <v>143</v>
      </c>
      <c r="H27" s="53">
        <v>238</v>
      </c>
      <c r="I27" s="53">
        <v>273</v>
      </c>
      <c r="J27" s="54">
        <v>884</v>
      </c>
      <c r="K27" s="43">
        <v>289</v>
      </c>
      <c r="L27" s="53">
        <v>380</v>
      </c>
      <c r="M27" s="53">
        <v>124</v>
      </c>
      <c r="N27" s="53">
        <v>201</v>
      </c>
      <c r="O27" s="43"/>
      <c r="P27" s="53">
        <v>22</v>
      </c>
      <c r="Q27" s="53"/>
      <c r="R27" s="53">
        <f t="shared" si="0"/>
        <v>3728</v>
      </c>
    </row>
    <row r="28" spans="1:18" ht="21.75" customHeight="1">
      <c r="A28" s="14">
        <v>2400</v>
      </c>
      <c r="B28" s="2" t="s">
        <v>8</v>
      </c>
      <c r="C28" s="54"/>
      <c r="D28" s="54"/>
      <c r="E28" s="54"/>
      <c r="F28" s="53">
        <v>0</v>
      </c>
      <c r="G28" s="53"/>
      <c r="H28" s="53"/>
      <c r="I28" s="53"/>
      <c r="J28" s="54"/>
      <c r="K28" s="43"/>
      <c r="L28" s="53"/>
      <c r="M28" s="53">
        <v>0</v>
      </c>
      <c r="N28" s="53">
        <v>44</v>
      </c>
      <c r="O28" s="43"/>
      <c r="P28" s="53">
        <v>69</v>
      </c>
      <c r="Q28" s="53"/>
      <c r="R28" s="53">
        <f t="shared" si="0"/>
        <v>113</v>
      </c>
    </row>
    <row r="29" spans="1:18" ht="18.75" customHeight="1">
      <c r="A29" s="14">
        <v>5233</v>
      </c>
      <c r="B29" s="35" t="s">
        <v>36</v>
      </c>
      <c r="C29" s="49"/>
      <c r="D29" s="53"/>
      <c r="E29" s="53"/>
      <c r="F29" s="46"/>
      <c r="G29" s="53"/>
      <c r="H29" s="53"/>
      <c r="I29" s="53"/>
      <c r="J29" s="51"/>
      <c r="K29" s="46"/>
      <c r="L29" s="53"/>
      <c r="M29" s="53"/>
      <c r="N29" s="53"/>
      <c r="O29" s="43"/>
      <c r="P29" s="53"/>
      <c r="Q29" s="53"/>
      <c r="R29" s="53"/>
    </row>
    <row r="30" spans="1:18" ht="18" customHeight="1">
      <c r="A30" s="58" t="s">
        <v>9</v>
      </c>
      <c r="B30" s="59"/>
      <c r="C30" s="46">
        <f aca="true" t="shared" si="3" ref="C30:Q30">C10+C11+C12+C13+C20+C28+C29</f>
        <v>38794</v>
      </c>
      <c r="D30" s="46">
        <f t="shared" si="3"/>
        <v>86911</v>
      </c>
      <c r="E30" s="46">
        <f t="shared" si="3"/>
        <v>122889</v>
      </c>
      <c r="F30" s="46">
        <f t="shared" si="3"/>
        <v>17454</v>
      </c>
      <c r="G30" s="46">
        <f t="shared" si="3"/>
        <v>19999</v>
      </c>
      <c r="H30" s="46">
        <f t="shared" si="3"/>
        <v>14328</v>
      </c>
      <c r="I30" s="46">
        <f t="shared" si="3"/>
        <v>38200</v>
      </c>
      <c r="J30" s="46">
        <f t="shared" si="3"/>
        <v>67690</v>
      </c>
      <c r="K30" s="46">
        <f t="shared" si="3"/>
        <v>18458</v>
      </c>
      <c r="L30" s="46">
        <f t="shared" si="3"/>
        <v>29692</v>
      </c>
      <c r="M30" s="46">
        <f t="shared" si="3"/>
        <v>37423</v>
      </c>
      <c r="N30" s="46">
        <f t="shared" si="3"/>
        <v>80253</v>
      </c>
      <c r="O30" s="46">
        <f t="shared" si="3"/>
        <v>15108</v>
      </c>
      <c r="P30" s="46">
        <f t="shared" si="3"/>
        <v>12589</v>
      </c>
      <c r="Q30" s="46">
        <f t="shared" si="3"/>
        <v>13422</v>
      </c>
      <c r="R30" s="53">
        <f t="shared" si="0"/>
        <v>613210</v>
      </c>
    </row>
    <row r="31" spans="1:18" ht="30" customHeight="1">
      <c r="A31" s="58" t="s">
        <v>33</v>
      </c>
      <c r="B31" s="64"/>
      <c r="C31" s="47">
        <f>C30/12/C8</f>
        <v>82.8931623931624</v>
      </c>
      <c r="D31" s="47">
        <f aca="true" t="shared" si="4" ref="D31:R31">D30/12/D8</f>
        <v>89.41460905349794</v>
      </c>
      <c r="E31" s="47">
        <f t="shared" si="4"/>
        <v>89.05</v>
      </c>
      <c r="F31" s="47">
        <f t="shared" si="4"/>
        <v>121.20833333333333</v>
      </c>
      <c r="G31" s="47">
        <f t="shared" si="4"/>
        <v>87.71491228070175</v>
      </c>
      <c r="H31" s="47">
        <f t="shared" si="4"/>
        <v>42.642857142857146</v>
      </c>
      <c r="I31" s="47">
        <f t="shared" si="4"/>
        <v>198.95833333333334</v>
      </c>
      <c r="J31" s="47">
        <f t="shared" si="4"/>
        <v>165.90686274509804</v>
      </c>
      <c r="K31" s="47">
        <f t="shared" si="4"/>
        <v>170.90740740740742</v>
      </c>
      <c r="L31" s="47">
        <f t="shared" si="4"/>
        <v>130.2280701754386</v>
      </c>
      <c r="M31" s="47">
        <f t="shared" si="4"/>
        <v>164.1359649122807</v>
      </c>
      <c r="N31" s="47">
        <f t="shared" si="4"/>
        <v>222.925</v>
      </c>
      <c r="O31" s="47">
        <f t="shared" si="4"/>
        <v>104.91666666666667</v>
      </c>
      <c r="P31" s="47">
        <f t="shared" si="4"/>
        <v>65.56770833333333</v>
      </c>
      <c r="Q31" s="47">
        <f t="shared" si="4"/>
        <v>139.8125</v>
      </c>
      <c r="R31" s="47">
        <f t="shared" si="4"/>
        <v>111.81801604668127</v>
      </c>
    </row>
    <row r="32" ht="12.75">
      <c r="D32" s="7"/>
    </row>
    <row r="33" spans="2:19" ht="12.75">
      <c r="B33" s="1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19" ht="12.75">
      <c r="B34" s="1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27"/>
    </row>
    <row r="35" spans="2:19" ht="12.75">
      <c r="B35" s="1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2:19" ht="12.75">
      <c r="B36" s="1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8" spans="3:5" ht="12.75">
      <c r="C38" s="19"/>
      <c r="D38" s="19"/>
      <c r="E38" s="19"/>
    </row>
    <row r="40" ht="12.75">
      <c r="E40" s="19"/>
    </row>
  </sheetData>
  <sheetProtection/>
  <mergeCells count="6">
    <mergeCell ref="A30:B30"/>
    <mergeCell ref="A31:B31"/>
    <mergeCell ref="A9:F9"/>
    <mergeCell ref="N1:R1"/>
    <mergeCell ref="N3:R3"/>
    <mergeCell ref="M2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2018-09-20T09:46:41Z</cp:lastPrinted>
  <dcterms:created xsi:type="dcterms:W3CDTF">2004-02-26T13:25:26Z</dcterms:created>
  <dcterms:modified xsi:type="dcterms:W3CDTF">2018-09-20T09:47:12Z</dcterms:modified>
  <cp:category/>
  <cp:version/>
  <cp:contentType/>
  <cp:contentStatus/>
</cp:coreProperties>
</file>